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2"/>
  </bookViews>
  <sheets>
    <sheet name="лист 1" sheetId="1" r:id="rId1"/>
    <sheet name="раздел 1" sheetId="3" r:id="rId2"/>
    <sheet name="раздел 2" sheetId="5" r:id="rId3"/>
  </sheets>
  <calcPr calcId="145621"/>
</workbook>
</file>

<file path=xl/calcChain.xml><?xml version="1.0" encoding="utf-8"?>
<calcChain xmlns="http://schemas.openxmlformats.org/spreadsheetml/2006/main">
  <c r="E10" i="5" l="1"/>
  <c r="E61" i="3" l="1"/>
  <c r="E13" i="3"/>
  <c r="E9" i="5" l="1"/>
  <c r="E60" i="3"/>
  <c r="E16" i="3"/>
  <c r="G45" i="3" l="1"/>
  <c r="F45" i="3"/>
  <c r="E45" i="3"/>
  <c r="G46" i="3"/>
  <c r="F46" i="3"/>
  <c r="E46" i="3"/>
  <c r="G47" i="3"/>
  <c r="F47" i="3"/>
  <c r="E47" i="3"/>
  <c r="G10" i="5" l="1"/>
  <c r="F10" i="5"/>
  <c r="G13" i="3"/>
  <c r="F13" i="3"/>
  <c r="G61" i="3"/>
  <c r="F61" i="3"/>
  <c r="F9" i="5" l="1"/>
  <c r="E11" i="3"/>
  <c r="F11" i="3"/>
  <c r="G11" i="3"/>
  <c r="G59" i="3" l="1"/>
  <c r="F59" i="3"/>
  <c r="E59" i="3"/>
  <c r="G60" i="3"/>
  <c r="F60" i="3"/>
  <c r="G16" i="3"/>
  <c r="F16" i="3"/>
  <c r="G31" i="3"/>
  <c r="F31" i="3"/>
  <c r="G27" i="3"/>
  <c r="F27" i="3"/>
  <c r="G62" i="3"/>
  <c r="F62" i="3"/>
  <c r="E27" i="3"/>
  <c r="E31" i="3"/>
  <c r="E62" i="3"/>
  <c r="G26" i="5" l="1"/>
  <c r="F26" i="5"/>
  <c r="E26" i="5"/>
  <c r="G6" i="5"/>
  <c r="G13" i="5" s="1"/>
  <c r="F6" i="5"/>
  <c r="F13" i="5" s="1"/>
  <c r="G7" i="3"/>
  <c r="F7" i="3"/>
  <c r="F8" i="3" s="1"/>
  <c r="G58" i="3"/>
  <c r="F58" i="3"/>
  <c r="E58" i="3"/>
  <c r="E7" i="3"/>
  <c r="E8" i="3" s="1"/>
  <c r="G8" i="3" l="1"/>
  <c r="G14" i="1"/>
  <c r="F26" i="3" l="1"/>
  <c r="G26" i="3"/>
  <c r="E26" i="3"/>
  <c r="E44" i="3"/>
  <c r="F44" i="3"/>
  <c r="G44" i="3"/>
  <c r="E54" i="3"/>
  <c r="G54" i="3"/>
  <c r="F54" i="3"/>
  <c r="F25" i="3" l="1"/>
  <c r="G25" i="3"/>
  <c r="E25" i="3"/>
  <c r="E6" i="5" l="1"/>
  <c r="E13" i="5" s="1"/>
</calcChain>
</file>

<file path=xl/sharedStrings.xml><?xml version="1.0" encoding="utf-8"?>
<sst xmlns="http://schemas.openxmlformats.org/spreadsheetml/2006/main" count="620" uniqueCount="256">
  <si>
    <t/>
  </si>
  <si>
    <t>Отдел образования администрации Добринского муниципального района Липецкой области</t>
  </si>
  <si>
    <t>ПЛАН</t>
  </si>
  <si>
    <t>ФИНАНСОВО-ХОЗЯЙСТВЕННОЙ ДЕЯТЕЛЬНОСТИ</t>
  </si>
  <si>
    <t>КОДЫ</t>
  </si>
  <si>
    <t>Дата</t>
  </si>
  <si>
    <t>Наименование органа, осуществляющего функции и полномочия учредителя</t>
  </si>
  <si>
    <t>по Сводному реестру</t>
  </si>
  <si>
    <t>Глава по БК</t>
  </si>
  <si>
    <t>710</t>
  </si>
  <si>
    <t>Государственное учреждение (подразделение)</t>
  </si>
  <si>
    <t>ИНН</t>
  </si>
  <si>
    <t>Единица измерения</t>
  </si>
  <si>
    <t>руб.</t>
  </si>
  <si>
    <t>КПП</t>
  </si>
  <si>
    <t>480401001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</si>
  <si>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</si>
  <si>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</si>
  <si>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</si>
  <si>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</si>
  <si>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</si>
  <si>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КБК</t>
  </si>
  <si>
    <t>Аналитический код</t>
  </si>
  <si>
    <t>Сумма, руб.</t>
  </si>
  <si>
    <t>за пределами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</si>
  <si>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</si>
  <si>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</si>
  <si>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</si>
  <si>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</si>
  <si>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</si>
  <si>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</si>
  <si>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</si>
  <si>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</si>
  <si>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</t>
  </si>
  <si>
    <t>0001</t>
  </si>
  <si>
    <t>Остаток средств на конец текущего финансового года</t>
  </si>
  <si>
    <t>0002</t>
  </si>
  <si>
    <t>в том числе:</t>
  </si>
  <si>
    <t>130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</si>
  <si>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</si>
  <si>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</si>
  <si>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приносящая доход деятельность</t>
  </si>
  <si>
    <t>1230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</si>
  <si>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</si>
  <si>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</si>
  <si>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</si>
  <si>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</si>
  <si>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</si>
  <si>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</si>
  <si>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</si>
  <si>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1410</t>
  </si>
  <si>
    <t>прочие доходы, всего</t>
  </si>
  <si>
    <t>1500</t>
  </si>
  <si>
    <t>180</t>
  </si>
  <si>
    <t>в том числе: целевые субсидии</t>
  </si>
  <si>
    <t>1510</t>
  </si>
  <si>
    <t>субсидии на осуществление капитальных вложений</t>
  </si>
  <si>
    <t>1520</t>
  </si>
  <si>
    <t>доходы от операций с активами, всего</t>
  </si>
  <si>
    <t>1900</t>
  </si>
  <si>
    <t>1910</t>
  </si>
  <si>
    <t>прочие поступления, всего</t>
  </si>
  <si>
    <t>1980</t>
  </si>
  <si>
    <t>из них: 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</si>
  <si>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</si>
  <si>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</si>
  <si>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</si>
  <si>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</si>
  <si>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 на выплаты персоналу, всего</t>
  </si>
  <si>
    <t>2100</t>
  </si>
  <si>
    <t>в том числе: 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</si>
  <si>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</si>
  <si>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</si>
  <si>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</si>
  <si>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</si>
  <si>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</si>
  <si>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</si>
  <si>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</si>
  <si>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</si>
  <si>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</si>
  <si>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</si>
  <si>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</si>
  <si>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 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</si>
  <si>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</si>
  <si>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</si>
  <si>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</si>
  <si>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</si>
  <si>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</si>
  <si>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</si>
  <si>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</si>
  <si>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</si>
  <si>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</si>
  <si>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</si>
  <si>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</si>
  <si>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</si>
  <si>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в том числе: на оплату труда стажеров</t>
  </si>
  <si>
    <t>2171</t>
  </si>
  <si>
    <t>на иные выплаты гражданским лицам (денежное содержание)</t>
  </si>
  <si>
    <t>2172</t>
  </si>
  <si>
    <t>социальные и иные выплаты населению, всего</t>
  </si>
  <si>
    <t>2200</t>
  </si>
  <si>
    <t>300</t>
  </si>
  <si>
    <t>в том числе: социальные выплаты гражданам, кроме публичных нормативных социальных выплат</t>
  </si>
  <si>
    <t>2210</t>
  </si>
  <si>
    <t>320</t>
  </si>
  <si>
    <t>из них: 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</si>
  <si>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</si>
  <si>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</si>
  <si>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</si>
  <si>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</si>
  <si>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</si>
  <si>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</si>
  <si>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</si>
  <si>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</si>
  <si>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</si>
  <si>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</si>
  <si>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</si>
  <si>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</si>
  <si>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</si>
  <si>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</si>
  <si>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</si>
  <si>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</si>
  <si>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</si>
  <si>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</si>
  <si>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</si>
  <si>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</si>
  <si>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</si>
  <si>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</si>
  <si>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</si>
  <si>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</si>
  <si>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</si>
  <si>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</si>
  <si>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</si>
  <si>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</si>
  <si>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</si>
  <si>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</si>
  <si>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</si>
  <si>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</si>
  <si>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</si>
  <si>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</si>
  <si>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</si>
  <si>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</si>
  <si>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</si>
  <si>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</si>
  <si>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</si>
  <si>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</si>
  <si>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</si>
  <si>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</si>
  <si>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</si>
  <si>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</si>
  <si>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</si>
  <si>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</si>
  <si>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</si>
  <si>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</si>
  <si>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</si>
  <si>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</si>
  <si>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2640</t>
  </si>
  <si>
    <t>2650</t>
  </si>
  <si>
    <t>400</t>
  </si>
  <si>
    <t>в том числе: 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</si>
  <si>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</si>
  <si>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</si>
  <si>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</si>
  <si>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407</t>
  </si>
  <si>
    <t>Раздел 2. Сведения по выплатам на закупки товаров, работ, услуг.</t>
  </si>
  <si>
    <t>№</t>
  </si>
  <si>
    <t>Год начала закупки</t>
  </si>
  <si>
    <t>Сумма</t>
  </si>
  <si>
    <t>За пределами планового периода</t>
  </si>
  <si>
    <t>1.</t>
  </si>
  <si>
    <t>Выплаты на закупку товаров, работ, услуг, всего</t>
  </si>
  <si>
    <t>26000</t>
  </si>
  <si>
    <t>1.1.</t>
  </si>
  <si>
    <t>в том числе: 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</t>
  </si>
  <si>
    <t>26100</t>
  </si>
  <si>
    <t>1.2.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</si>
  <si>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</si>
  <si>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</si>
  <si>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1.3.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</si>
  <si>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</si>
  <si>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</si>
  <si>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1.4.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</si>
  <si>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</si>
  <si>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</si>
  <si>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1.4.1.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</si>
  <si>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</si>
  <si>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</si>
  <si>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1.4.1.1.</t>
  </si>
  <si>
    <t>в том числе: в соответствии с Федеральным законом N 44-ФЗ</t>
  </si>
  <si>
    <t>26411</t>
  </si>
  <si>
    <t>1.4.1.2.</t>
  </si>
  <si>
    <t>в соответствии с Федеральным законом N 223-ФЗ</t>
  </si>
  <si>
    <t>26412</t>
  </si>
  <si>
    <t>1.4.2.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</si>
  <si>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</si>
  <si>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</si>
  <si>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1.4.2.1.</t>
  </si>
  <si>
    <t>26421</t>
  </si>
  <si>
    <t>1.4.2.2.</t>
  </si>
  <si>
    <t>26422</t>
  </si>
  <si>
    <t>1.4.3.</t>
  </si>
  <si>
    <t>за счет субсидий, предоставляемых на осуществление капитальных вложений</t>
  </si>
  <si>
    <t>26430</t>
  </si>
  <si>
    <t>1.4.4.</t>
  </si>
  <si>
    <t>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</si>
  <si>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</si>
  <si>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</si>
  <si>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</si>
  <si>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</si>
  <si>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</si>
  <si>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</si>
  <si>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>за счет прочих источников финансового обеспечения</t>
  </si>
  <si>
    <t>26450</t>
  </si>
  <si>
    <t>1.4.5.1.</t>
  </si>
  <si>
    <t>26451</t>
  </si>
  <si>
    <t>1.4.5.2.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</si>
  <si>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</si>
  <si>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</si>
  <si>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</si>
  <si>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</si>
  <si>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2.1.</t>
  </si>
  <si>
    <t>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</si>
  <si>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</si>
  <si>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</si>
  <si>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</si>
  <si>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</si>
  <si>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3.1.</t>
  </si>
  <si>
    <t>26610</t>
  </si>
  <si>
    <t xml:space="preserve">Доходы, всего: </t>
  </si>
  <si>
    <t>x</t>
  </si>
  <si>
    <t>в том числе:                                                                                                                                                                          доходы от собственности, всего</t>
  </si>
  <si>
    <t>доходы от оказания услуг, работ, компенсации затрат учреждений,                                                               всего</t>
  </si>
  <si>
    <t>в том числе: субсидии на финансовое обеспечение выполнения муниципального задания за счет средств бюджета публично- правового образования, создавшего учреждение</t>
  </si>
  <si>
    <t xml:space="preserve"> капитальные вложения в объекты государственной (муниципальной) собственности, всего</t>
  </si>
  <si>
    <t>Выплаты, уменьшающие доход, всего</t>
  </si>
  <si>
    <t>в том числе:                                                                                                                                                       налог на прибыль</t>
  </si>
  <si>
    <t>налог на добавленную стоимость</t>
  </si>
  <si>
    <t xml:space="preserve">прочие налоги, уменьшающие доходы </t>
  </si>
  <si>
    <t>Прочие выплаты, всего</t>
  </si>
  <si>
    <t>из них:                                                                                                                                                                                            возврат в бюджет средств субсидии</t>
  </si>
  <si>
    <t>прочую закупку товаров, работ и услуг, всего из них</t>
  </si>
  <si>
    <t>сч. 51</t>
  </si>
  <si>
    <t>сч. 217</t>
  </si>
  <si>
    <t>сч.  207</t>
  </si>
  <si>
    <t>НА 2021 ГОД И НА ПЛАНОВЫЙ ПЕРИОД 2022-2023 ГОДОВ</t>
  </si>
  <si>
    <t>Муниципальное автономное дошкольное общеобразовательное учреждение детский сад п. Петровский  Добринского муниципального района Липецкой области</t>
  </si>
  <si>
    <t>сч.207</t>
  </si>
  <si>
    <t>2023 год</t>
  </si>
  <si>
    <r>
      <t xml:space="preserve">                                                   "УТВЕРЖДАЮ"
                                    __________</t>
    </r>
    <r>
      <rPr>
        <u/>
        <sz val="10"/>
        <color rgb="FF000000"/>
        <rFont val="Times New Roman"/>
        <family val="1"/>
        <charset val="204"/>
      </rPr>
      <t>Директор</t>
    </r>
    <r>
      <rPr>
        <sz val="10"/>
        <color rgb="FF000000"/>
        <rFont val="Times New Roman"/>
        <family val="1"/>
        <charset val="204"/>
      </rPr>
      <t xml:space="preserve">_____________________
(наименование должности уполномоченного лица)
 </t>
    </r>
    <r>
      <rPr>
        <u/>
        <sz val="10"/>
        <color rgb="FF000000"/>
        <rFont val="Times New Roman"/>
        <family val="1"/>
        <charset val="204"/>
      </rPr>
      <t xml:space="preserve">                 МАДОУ ДС п. Петровский</t>
    </r>
    <r>
      <rPr>
        <sz val="10"/>
        <color rgb="FF000000"/>
        <rFont val="Times New Roman"/>
        <family val="1"/>
        <charset val="204"/>
      </rPr>
      <t xml:space="preserve">
(наименование учреждения)                                    _____________ Е.П. Дронова
       (подпись)     (фамилия, инициалы)
</t>
    </r>
  </si>
  <si>
    <t xml:space="preserve">  
Руководитель учреждения
(уполномоченное лицо)           заведующая       _________              Е. П. Дронова 
учреждения)                             (должность)      (подпись)           (фамилия, инициалы)
Руководитель
финансово-экономического
подразделения              зам. начальника    __________            Е. В. Флерко           2-19-96
                                       ( должность)          (подпись)          (фамилия, инициалы)    (телефон)
     "СОГЛАСОВАНО"                                                                                                                                                                                                              
(наименование должности уполномоченного лица учредителя)                .
. Начальник отдела образования      ______________                   И. М. Немцева 
         (должность)                                  (подпись)                       (фамилия, инициалы)                   
</t>
  </si>
  <si>
    <t xml:space="preserve"> 2023 год</t>
  </si>
  <si>
    <t>2024 год</t>
  </si>
  <si>
    <t xml:space="preserve"> 2022 год                                     </t>
  </si>
  <si>
    <t>2022 год</t>
  </si>
  <si>
    <t>10.01.2022г.</t>
  </si>
  <si>
    <t>от "01" февраля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</si>
</sst>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top" wrapText="1"/>
    </xf>
  </cellStyleXfs>
  <cellXfs count="70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0" fillId="0" borderId="3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top" wrapText="1"/>
    </xf>
    <xf numFmtId="0" fontId="0" fillId="2" borderId="0" xfId="0" applyFont="1" applyFill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vertical="top" wrapText="1"/>
    </xf>
    <xf numFmtId="4" fontId="4" fillId="2" borderId="3" xfId="0" applyNumberFormat="1" applyFont="1" applyFill="1" applyBorder="1" applyAlignment="1">
      <alignment vertical="top" wrapText="1"/>
    </xf>
    <xf numFmtId="0" fontId="9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J9" sqref="J9"/>
    </sheetView>
  </sheetViews>
  <sheetFormatPr defaultRowHeight="12.75" x14ac:dyDescent="0.2"/>
  <cols>
    <col min="1" max="1" width="28.6640625" customWidth="1"/>
    <col min="2" max="2" width="8.83203125" customWidth="1"/>
    <col min="3" max="3" width="9" customWidth="1"/>
    <col min="4" max="4" width="9.1640625" customWidth="1"/>
    <col min="5" max="5" width="12" customWidth="1"/>
    <col min="6" max="6" width="15.1640625" customWidth="1"/>
    <col min="7" max="7" width="18" customWidth="1"/>
  </cols>
  <sheetData>
    <row r="1" spans="1:7" x14ac:dyDescent="0.2">
      <c r="A1" t="s">
        <v>0</v>
      </c>
    </row>
    <row r="2" spans="1:7" ht="12.75" customHeight="1" x14ac:dyDescent="0.2">
      <c r="D2" s="62" t="s">
        <v>248</v>
      </c>
      <c r="E2" s="62"/>
      <c r="F2" s="62"/>
      <c r="G2" s="62"/>
    </row>
    <row r="3" spans="1:7" ht="6" customHeight="1" x14ac:dyDescent="0.2">
      <c r="D3" s="62"/>
      <c r="E3" s="62"/>
      <c r="F3" s="62"/>
      <c r="G3" s="62"/>
    </row>
    <row r="4" spans="1:7" ht="10.5" customHeight="1" x14ac:dyDescent="0.2">
      <c r="A4" s="1" t="s">
        <v>0</v>
      </c>
      <c r="B4" s="1" t="s">
        <v>0</v>
      </c>
      <c r="C4" s="1" t="s">
        <v>0</v>
      </c>
      <c r="D4" s="62"/>
      <c r="E4" s="62"/>
      <c r="F4" s="62"/>
      <c r="G4" s="62"/>
    </row>
    <row r="5" spans="1:7" ht="108.75" customHeight="1" x14ac:dyDescent="0.2">
      <c r="A5" s="1" t="s">
        <v>0</v>
      </c>
      <c r="B5" s="1" t="s">
        <v>0</v>
      </c>
      <c r="C5" s="1" t="s">
        <v>0</v>
      </c>
      <c r="D5" s="62"/>
      <c r="E5" s="62"/>
      <c r="F5" s="62"/>
      <c r="G5" s="62"/>
    </row>
    <row r="6" spans="1:7" ht="21.4" customHeight="1" x14ac:dyDescent="0.2">
      <c r="A6" s="1" t="s">
        <v>0</v>
      </c>
      <c r="B6" s="1" t="s">
        <v>0</v>
      </c>
      <c r="C6" s="1" t="s">
        <v>0</v>
      </c>
      <c r="D6" s="1" t="s">
        <v>0</v>
      </c>
      <c r="E6" s="1" t="s">
        <v>0</v>
      </c>
      <c r="F6" s="53" t="s">
        <v>0</v>
      </c>
      <c r="G6" s="53"/>
    </row>
    <row r="7" spans="1:7" ht="14.1" customHeight="1" x14ac:dyDescent="0.2">
      <c r="A7" s="58" t="s">
        <v>2</v>
      </c>
      <c r="B7" s="58"/>
      <c r="C7" s="58"/>
      <c r="D7" s="58"/>
      <c r="E7" s="58"/>
      <c r="F7" s="58"/>
      <c r="G7" s="58"/>
    </row>
    <row r="8" spans="1:7" ht="15.4" customHeight="1" x14ac:dyDescent="0.2">
      <c r="A8" s="58" t="s">
        <v>3</v>
      </c>
      <c r="B8" s="58"/>
      <c r="C8" s="58"/>
      <c r="D8" s="58"/>
      <c r="E8" s="58"/>
      <c r="F8" s="58"/>
      <c r="G8" s="58"/>
    </row>
    <row r="9" spans="1:7" ht="13.5" customHeight="1" x14ac:dyDescent="0.2">
      <c r="A9" s="58" t="s">
        <v>244</v>
      </c>
      <c r="B9" s="58"/>
      <c r="C9" s="58"/>
      <c r="D9" s="58"/>
      <c r="E9" s="58"/>
      <c r="F9" s="58"/>
      <c r="G9" s="58"/>
    </row>
    <row r="10" spans="1:7" ht="20.45" customHeight="1" x14ac:dyDescent="0.2">
      <c r="A10" s="58" t="s">
        <v>0</v>
      </c>
      <c r="B10" s="58"/>
      <c r="C10" s="58"/>
      <c r="D10" s="58"/>
      <c r="E10" s="58"/>
      <c r="F10" s="58"/>
      <c r="G10" s="58"/>
    </row>
    <row r="11" spans="1:7" ht="12.75" customHeight="1" x14ac:dyDescent="0.2">
      <c r="A11" s="59" t="s">
        <v>255</v>
      </c>
      <c r="B11" s="60"/>
      <c r="C11" s="60"/>
      <c r="D11" s="60"/>
      <c r="E11" s="60"/>
      <c r="F11" s="60"/>
      <c r="G11" s="60"/>
    </row>
    <row r="12" spans="1:7" ht="16.149999999999999" customHeight="1" x14ac:dyDescent="0.2">
      <c r="A12" s="4" t="s">
        <v>0</v>
      </c>
      <c r="B12" s="60" t="s">
        <v>0</v>
      </c>
      <c r="C12" s="60"/>
      <c r="D12" s="60"/>
      <c r="E12" s="60"/>
      <c r="F12" s="1" t="s">
        <v>0</v>
      </c>
      <c r="G12" s="2" t="s">
        <v>4</v>
      </c>
    </row>
    <row r="13" spans="1:7" ht="21.2" customHeight="1" x14ac:dyDescent="0.2">
      <c r="A13" s="2" t="s">
        <v>0</v>
      </c>
      <c r="B13" s="61" t="s">
        <v>0</v>
      </c>
      <c r="C13" s="61"/>
      <c r="D13" s="61"/>
      <c r="E13" s="61"/>
      <c r="F13" s="5" t="s">
        <v>5</v>
      </c>
      <c r="G13" s="38" t="s">
        <v>254</v>
      </c>
    </row>
    <row r="14" spans="1:7" ht="43.35" customHeight="1" x14ac:dyDescent="0.2">
      <c r="A14" s="1" t="s">
        <v>6</v>
      </c>
      <c r="B14" s="56" t="s">
        <v>1</v>
      </c>
      <c r="C14" s="56"/>
      <c r="D14" s="56"/>
      <c r="E14" s="56"/>
      <c r="F14" s="5" t="s">
        <v>7</v>
      </c>
      <c r="G14" s="6">
        <f>G16</f>
        <v>42324977</v>
      </c>
    </row>
    <row r="15" spans="1:7" ht="21.2" customHeight="1" x14ac:dyDescent="0.2">
      <c r="A15" s="7" t="s">
        <v>0</v>
      </c>
      <c r="B15" s="54" t="s">
        <v>0</v>
      </c>
      <c r="C15" s="54"/>
      <c r="D15" s="54"/>
      <c r="E15" s="54"/>
      <c r="F15" s="5" t="s">
        <v>8</v>
      </c>
      <c r="G15" s="8" t="s">
        <v>9</v>
      </c>
    </row>
    <row r="16" spans="1:7" ht="28.9" customHeight="1" x14ac:dyDescent="0.2">
      <c r="A16" s="9" t="s">
        <v>0</v>
      </c>
      <c r="B16" s="55" t="s">
        <v>0</v>
      </c>
      <c r="C16" s="55"/>
      <c r="D16" s="55"/>
      <c r="E16" s="55"/>
      <c r="F16" s="5" t="s">
        <v>7</v>
      </c>
      <c r="G16" s="10">
        <v>42324977</v>
      </c>
    </row>
    <row r="17" spans="1:7" ht="91.5" customHeight="1" x14ac:dyDescent="0.2">
      <c r="A17" s="1" t="s">
        <v>10</v>
      </c>
      <c r="B17" s="56" t="s">
        <v>245</v>
      </c>
      <c r="C17" s="56"/>
      <c r="D17" s="56"/>
      <c r="E17" s="56"/>
      <c r="F17" s="5" t="s">
        <v>11</v>
      </c>
      <c r="G17" s="10">
        <v>4804005729</v>
      </c>
    </row>
    <row r="18" spans="1:7" ht="20.85" customHeight="1" x14ac:dyDescent="0.2">
      <c r="A18" s="3" t="s">
        <v>12</v>
      </c>
      <c r="B18" s="53" t="s">
        <v>13</v>
      </c>
      <c r="C18" s="53"/>
      <c r="D18" s="53"/>
      <c r="E18" s="53"/>
      <c r="F18" s="5" t="s">
        <v>14</v>
      </c>
      <c r="G18" s="6" t="s">
        <v>15</v>
      </c>
    </row>
    <row r="19" spans="1:7" ht="21.75" customHeight="1" x14ac:dyDescent="0.2">
      <c r="A19" s="3" t="s">
        <v>0</v>
      </c>
      <c r="B19" s="57" t="s">
        <v>0</v>
      </c>
      <c r="C19" s="57"/>
      <c r="D19" s="57"/>
      <c r="E19" s="57"/>
      <c r="F19" s="5" t="s">
        <v>16</v>
      </c>
      <c r="G19" s="8" t="s">
        <v>17</v>
      </c>
    </row>
    <row r="20" spans="1:7" ht="34.35" customHeight="1" x14ac:dyDescent="0.2">
      <c r="A20" s="3" t="s">
        <v>0</v>
      </c>
      <c r="B20" s="53" t="s">
        <v>0</v>
      </c>
      <c r="C20" s="53"/>
      <c r="D20" s="53"/>
      <c r="E20" s="53"/>
      <c r="F20" s="11" t="s">
        <v>0</v>
      </c>
      <c r="G20" s="12" t="s">
        <v>0</v>
      </c>
    </row>
  </sheetData>
  <mergeCells count="16">
    <mergeCell ref="D2:G5"/>
    <mergeCell ref="F6:G6"/>
    <mergeCell ref="A7:G7"/>
    <mergeCell ref="A8:G8"/>
    <mergeCell ref="A9:G9"/>
    <mergeCell ref="A10:G10"/>
    <mergeCell ref="A11:G11"/>
    <mergeCell ref="B12:E12"/>
    <mergeCell ref="B13:E13"/>
    <mergeCell ref="B14:E14"/>
    <mergeCell ref="B20:E20"/>
    <mergeCell ref="B15:E15"/>
    <mergeCell ref="B16:E16"/>
    <mergeCell ref="B17:E17"/>
    <mergeCell ref="B18:E18"/>
    <mergeCell ref="B19:E19"/>
  </mergeCells>
  <pageMargins left="0.25" right="0.25" top="0.75" bottom="0.75" header="0.3" footer="0.3"/>
  <pageSetup paperSize="9" orientation="portrait" r:id="rId1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opLeftCell="A7" workbookViewId="0">
      <selection activeCell="E62" sqref="E62"/>
    </sheetView>
  </sheetViews>
  <sheetFormatPr defaultRowHeight="12.75" x14ac:dyDescent="0.2"/>
  <cols>
    <col min="1" max="1" width="41.5" customWidth="1"/>
    <col min="2" max="2" width="5.6640625" customWidth="1"/>
    <col min="3" max="3" width="7.83203125" customWidth="1"/>
    <col min="4" max="4" width="12" customWidth="1"/>
    <col min="5" max="8" width="10.5" customWidth="1"/>
    <col min="10" max="10" width="16.33203125" customWidth="1"/>
  </cols>
  <sheetData>
    <row r="1" spans="1:10" ht="15.75" x14ac:dyDescent="0.2">
      <c r="A1" s="63" t="s">
        <v>18</v>
      </c>
      <c r="B1" s="63"/>
      <c r="C1" s="63"/>
      <c r="D1" s="63"/>
      <c r="E1" s="63"/>
      <c r="F1" s="63"/>
      <c r="G1" s="63"/>
      <c r="H1" s="63"/>
    </row>
    <row r="2" spans="1:10" ht="12" customHeight="1" x14ac:dyDescent="0.2">
      <c r="A2" s="64" t="s">
        <v>19</v>
      </c>
      <c r="B2" s="66" t="s">
        <v>20</v>
      </c>
      <c r="C2" s="66" t="s">
        <v>21</v>
      </c>
      <c r="D2" s="66" t="s">
        <v>22</v>
      </c>
      <c r="E2" s="64" t="s">
        <v>23</v>
      </c>
      <c r="F2" s="64"/>
      <c r="G2" s="64"/>
      <c r="H2" s="64"/>
    </row>
    <row r="3" spans="1:10" ht="43.5" customHeight="1" x14ac:dyDescent="0.2">
      <c r="A3" s="65" t="s">
        <v>0</v>
      </c>
      <c r="B3" s="65" t="s">
        <v>0</v>
      </c>
      <c r="C3" s="65" t="s">
        <v>0</v>
      </c>
      <c r="D3" s="65" t="s">
        <v>0</v>
      </c>
      <c r="E3" s="21" t="s">
        <v>252</v>
      </c>
      <c r="F3" s="21" t="s">
        <v>250</v>
      </c>
      <c r="G3" s="21" t="s">
        <v>251</v>
      </c>
      <c r="H3" s="21" t="s">
        <v>24</v>
      </c>
    </row>
    <row r="4" spans="1:10" ht="12" customHeight="1" x14ac:dyDescent="0.2">
      <c r="A4" s="21" t="s">
        <v>25</v>
      </c>
      <c r="B4" s="21" t="s">
        <v>26</v>
      </c>
      <c r="C4" s="21" t="s">
        <v>27</v>
      </c>
      <c r="D4" s="21" t="s">
        <v>28</v>
      </c>
      <c r="E4" s="21" t="s">
        <v>29</v>
      </c>
      <c r="F4" s="21" t="s">
        <v>30</v>
      </c>
      <c r="G4" s="21" t="s">
        <v>31</v>
      </c>
      <c r="H4" s="21" t="s">
        <v>32</v>
      </c>
    </row>
    <row r="5" spans="1:10" ht="16.5" customHeight="1" x14ac:dyDescent="0.2">
      <c r="A5" s="15" t="s">
        <v>33</v>
      </c>
      <c r="B5" s="21" t="s">
        <v>34</v>
      </c>
      <c r="C5" s="21" t="s">
        <v>229</v>
      </c>
      <c r="D5" s="21" t="s">
        <v>229</v>
      </c>
      <c r="E5" s="21"/>
      <c r="F5" s="21">
        <v>0</v>
      </c>
      <c r="G5" s="21">
        <v>0</v>
      </c>
      <c r="H5" s="21" t="s">
        <v>0</v>
      </c>
    </row>
    <row r="6" spans="1:10" ht="18" customHeight="1" x14ac:dyDescent="0.2">
      <c r="A6" s="16" t="s">
        <v>35</v>
      </c>
      <c r="B6" s="22" t="s">
        <v>36</v>
      </c>
      <c r="C6" s="22" t="s">
        <v>229</v>
      </c>
      <c r="D6" s="22" t="s">
        <v>229</v>
      </c>
      <c r="E6" s="22" t="s">
        <v>0</v>
      </c>
      <c r="F6" s="22" t="s">
        <v>0</v>
      </c>
      <c r="G6" s="22" t="s">
        <v>0</v>
      </c>
      <c r="H6" s="22" t="s">
        <v>0</v>
      </c>
    </row>
    <row r="7" spans="1:10" ht="9.75" customHeight="1" x14ac:dyDescent="0.2">
      <c r="A7" s="48" t="s">
        <v>228</v>
      </c>
      <c r="B7" s="49">
        <v>1000</v>
      </c>
      <c r="C7" s="49"/>
      <c r="D7" s="49"/>
      <c r="E7" s="50">
        <f>E11+E13+E16</f>
        <v>9127872.1999999993</v>
      </c>
      <c r="F7" s="50">
        <f>F11+F13+F16</f>
        <v>8820374.1999999993</v>
      </c>
      <c r="G7" s="50">
        <f>G11+G13+G16</f>
        <v>8820374.1999999993</v>
      </c>
      <c r="H7" s="49"/>
    </row>
    <row r="8" spans="1:10" ht="23.25" customHeight="1" x14ac:dyDescent="0.2">
      <c r="A8" s="16" t="s">
        <v>230</v>
      </c>
      <c r="B8" s="22">
        <v>1100</v>
      </c>
      <c r="C8" s="22">
        <v>120</v>
      </c>
      <c r="D8" s="22"/>
      <c r="E8" s="39">
        <f>E7-E16</f>
        <v>8480086</v>
      </c>
      <c r="F8" s="39">
        <f>F7-F16</f>
        <v>8490663</v>
      </c>
      <c r="G8" s="39">
        <f>G7-G16</f>
        <v>8490663</v>
      </c>
      <c r="H8" s="22"/>
    </row>
    <row r="9" spans="1:10" ht="12" customHeight="1" x14ac:dyDescent="0.2">
      <c r="A9" s="16" t="s">
        <v>37</v>
      </c>
      <c r="B9" s="22">
        <v>1110</v>
      </c>
      <c r="C9" s="22"/>
      <c r="D9" s="22"/>
      <c r="E9" s="39"/>
      <c r="F9" s="39"/>
      <c r="G9" s="39"/>
      <c r="H9" s="22"/>
    </row>
    <row r="10" spans="1:10" ht="21" customHeight="1" x14ac:dyDescent="0.2">
      <c r="A10" s="16" t="s">
        <v>231</v>
      </c>
      <c r="B10" s="22">
        <v>1200</v>
      </c>
      <c r="C10" s="22">
        <v>130</v>
      </c>
      <c r="D10" s="22"/>
      <c r="E10" s="39"/>
      <c r="F10" s="39"/>
      <c r="G10" s="39"/>
      <c r="H10" s="22"/>
    </row>
    <row r="11" spans="1:10" ht="41.25" customHeight="1" x14ac:dyDescent="0.2">
      <c r="A11" s="16" t="s">
        <v>232</v>
      </c>
      <c r="B11" s="22">
        <v>1210</v>
      </c>
      <c r="C11" s="22">
        <v>130</v>
      </c>
      <c r="D11" s="22">
        <v>131</v>
      </c>
      <c r="E11" s="39">
        <f>7811366</f>
        <v>7811366</v>
      </c>
      <c r="F11" s="39">
        <f>7879143</f>
        <v>7879143</v>
      </c>
      <c r="G11" s="39">
        <f>7879143</f>
        <v>7879143</v>
      </c>
      <c r="H11" s="22"/>
      <c r="J11" s="51"/>
    </row>
    <row r="12" spans="1:10" ht="30.75" customHeight="1" x14ac:dyDescent="0.2">
      <c r="A12" s="17" t="s">
        <v>39</v>
      </c>
      <c r="B12" s="13" t="s">
        <v>40</v>
      </c>
      <c r="C12" s="13" t="s">
        <v>38</v>
      </c>
      <c r="D12" s="13" t="s">
        <v>0</v>
      </c>
      <c r="E12" s="40" t="s">
        <v>0</v>
      </c>
      <c r="F12" s="40" t="s">
        <v>0</v>
      </c>
      <c r="G12" s="40" t="s">
        <v>0</v>
      </c>
      <c r="H12" s="17" t="s">
        <v>0</v>
      </c>
      <c r="J12" s="51"/>
    </row>
    <row r="13" spans="1:10" ht="12" customHeight="1" x14ac:dyDescent="0.2">
      <c r="A13" s="17" t="s">
        <v>41</v>
      </c>
      <c r="B13" s="13" t="s">
        <v>42</v>
      </c>
      <c r="C13" s="13" t="s">
        <v>38</v>
      </c>
      <c r="D13" s="13">
        <v>131</v>
      </c>
      <c r="E13" s="40">
        <f>611520+57200</f>
        <v>668720</v>
      </c>
      <c r="F13" s="40">
        <f>611520</f>
        <v>611520</v>
      </c>
      <c r="G13" s="40">
        <f>611520</f>
        <v>611520</v>
      </c>
      <c r="H13" s="17" t="s">
        <v>0</v>
      </c>
    </row>
    <row r="14" spans="1:10" ht="20.25" customHeight="1" x14ac:dyDescent="0.2">
      <c r="A14" s="17" t="s">
        <v>43</v>
      </c>
      <c r="B14" s="13" t="s">
        <v>44</v>
      </c>
      <c r="C14" s="13" t="s">
        <v>45</v>
      </c>
      <c r="D14" s="13" t="s">
        <v>0</v>
      </c>
      <c r="E14" s="40" t="s">
        <v>0</v>
      </c>
      <c r="F14" s="40" t="s">
        <v>0</v>
      </c>
      <c r="G14" s="40" t="s">
        <v>0</v>
      </c>
      <c r="H14" s="17" t="s">
        <v>0</v>
      </c>
    </row>
    <row r="15" spans="1:10" ht="12" customHeight="1" x14ac:dyDescent="0.2">
      <c r="A15" s="17" t="s">
        <v>37</v>
      </c>
      <c r="B15" s="13" t="s">
        <v>46</v>
      </c>
      <c r="C15" s="13" t="s">
        <v>45</v>
      </c>
      <c r="D15" s="13" t="s">
        <v>0</v>
      </c>
      <c r="E15" s="40" t="s">
        <v>0</v>
      </c>
      <c r="F15" s="40" t="s">
        <v>0</v>
      </c>
      <c r="G15" s="40" t="s">
        <v>0</v>
      </c>
      <c r="H15" s="17" t="s">
        <v>0</v>
      </c>
    </row>
    <row r="16" spans="1:10" ht="12" customHeight="1" x14ac:dyDescent="0.2">
      <c r="A16" s="17" t="s">
        <v>47</v>
      </c>
      <c r="B16" s="13" t="s">
        <v>48</v>
      </c>
      <c r="C16" s="13" t="s">
        <v>49</v>
      </c>
      <c r="D16" s="13">
        <v>152</v>
      </c>
      <c r="E16" s="40">
        <f>411920.2+235866</f>
        <v>647786.19999999995</v>
      </c>
      <c r="F16" s="40">
        <f>329711.2</f>
        <v>329711.2</v>
      </c>
      <c r="G16" s="40">
        <f>329711.2</f>
        <v>329711.2</v>
      </c>
      <c r="H16" s="17" t="s">
        <v>0</v>
      </c>
    </row>
    <row r="17" spans="1:10" ht="12" customHeight="1" x14ac:dyDescent="0.2">
      <c r="A17" s="17" t="s">
        <v>37</v>
      </c>
      <c r="B17" s="13" t="s">
        <v>50</v>
      </c>
      <c r="C17" s="13" t="s">
        <v>0</v>
      </c>
      <c r="D17" s="13" t="s">
        <v>0</v>
      </c>
      <c r="E17" s="40" t="s">
        <v>0</v>
      </c>
      <c r="F17" s="40" t="s">
        <v>0</v>
      </c>
      <c r="G17" s="40" t="s">
        <v>0</v>
      </c>
      <c r="H17" s="17" t="s">
        <v>0</v>
      </c>
    </row>
    <row r="18" spans="1:10" ht="12" customHeight="1" x14ac:dyDescent="0.2">
      <c r="A18" s="17" t="s">
        <v>51</v>
      </c>
      <c r="B18" s="13" t="s">
        <v>52</v>
      </c>
      <c r="C18" s="13" t="s">
        <v>53</v>
      </c>
      <c r="D18" s="13" t="s">
        <v>0</v>
      </c>
      <c r="E18" s="40" t="s">
        <v>0</v>
      </c>
      <c r="F18" s="40" t="s">
        <v>0</v>
      </c>
      <c r="G18" s="40" t="s">
        <v>0</v>
      </c>
      <c r="H18" s="17" t="s">
        <v>0</v>
      </c>
    </row>
    <row r="19" spans="1:10" ht="12" customHeight="1" x14ac:dyDescent="0.2">
      <c r="A19" s="17" t="s">
        <v>54</v>
      </c>
      <c r="B19" s="13" t="s">
        <v>55</v>
      </c>
      <c r="C19" s="13" t="s">
        <v>53</v>
      </c>
      <c r="D19" s="13" t="s">
        <v>0</v>
      </c>
      <c r="E19" s="40" t="s">
        <v>0</v>
      </c>
      <c r="F19" s="40" t="s">
        <v>0</v>
      </c>
      <c r="G19" s="40" t="s">
        <v>0</v>
      </c>
      <c r="H19" s="17" t="s">
        <v>0</v>
      </c>
    </row>
    <row r="20" spans="1:10" ht="12" customHeight="1" x14ac:dyDescent="0.2">
      <c r="A20" s="17" t="s">
        <v>56</v>
      </c>
      <c r="B20" s="13" t="s">
        <v>57</v>
      </c>
      <c r="C20" s="13" t="s">
        <v>53</v>
      </c>
      <c r="D20" s="13" t="s">
        <v>0</v>
      </c>
      <c r="E20" s="40" t="s">
        <v>0</v>
      </c>
      <c r="F20" s="40" t="s">
        <v>0</v>
      </c>
      <c r="G20" s="40" t="s">
        <v>0</v>
      </c>
      <c r="H20" s="17" t="s">
        <v>0</v>
      </c>
    </row>
    <row r="21" spans="1:10" ht="12" customHeight="1" x14ac:dyDescent="0.2">
      <c r="A21" s="17" t="s">
        <v>58</v>
      </c>
      <c r="B21" s="13" t="s">
        <v>59</v>
      </c>
      <c r="C21" s="13" t="s">
        <v>0</v>
      </c>
      <c r="D21" s="13" t="s">
        <v>0</v>
      </c>
      <c r="E21" s="40" t="s">
        <v>0</v>
      </c>
      <c r="F21" s="40" t="s">
        <v>0</v>
      </c>
      <c r="G21" s="40" t="s">
        <v>0</v>
      </c>
      <c r="H21" s="17" t="s">
        <v>0</v>
      </c>
    </row>
    <row r="22" spans="1:10" ht="12" customHeight="1" x14ac:dyDescent="0.2">
      <c r="A22" s="17" t="s">
        <v>37</v>
      </c>
      <c r="B22" s="13" t="s">
        <v>60</v>
      </c>
      <c r="C22" s="13" t="s">
        <v>0</v>
      </c>
      <c r="D22" s="13" t="s">
        <v>0</v>
      </c>
      <c r="E22" s="40" t="s">
        <v>0</v>
      </c>
      <c r="F22" s="40" t="s">
        <v>0</v>
      </c>
      <c r="G22" s="40" t="s">
        <v>0</v>
      </c>
      <c r="H22" s="17" t="s">
        <v>0</v>
      </c>
    </row>
    <row r="23" spans="1:10" ht="12" customHeight="1" x14ac:dyDescent="0.2">
      <c r="A23" s="17" t="s">
        <v>61</v>
      </c>
      <c r="B23" s="13" t="s">
        <v>62</v>
      </c>
      <c r="C23" s="13" t="s">
        <v>229</v>
      </c>
      <c r="D23" s="13" t="s">
        <v>0</v>
      </c>
      <c r="E23" s="40" t="s">
        <v>0</v>
      </c>
      <c r="F23" s="40" t="s">
        <v>0</v>
      </c>
      <c r="G23" s="40" t="s">
        <v>0</v>
      </c>
      <c r="H23" s="17" t="s">
        <v>0</v>
      </c>
    </row>
    <row r="24" spans="1:10" ht="20.25" customHeight="1" x14ac:dyDescent="0.2">
      <c r="A24" s="17" t="s">
        <v>63</v>
      </c>
      <c r="B24" s="13" t="s">
        <v>64</v>
      </c>
      <c r="C24" s="13" t="s">
        <v>65</v>
      </c>
      <c r="D24" s="13" t="s">
        <v>0</v>
      </c>
      <c r="E24" s="13" t="s">
        <v>0</v>
      </c>
      <c r="F24" s="13" t="s">
        <v>0</v>
      </c>
      <c r="G24" s="13" t="s">
        <v>0</v>
      </c>
      <c r="H24" s="30" t="s">
        <v>229</v>
      </c>
    </row>
    <row r="25" spans="1:10" x14ac:dyDescent="0.2">
      <c r="A25" s="45" t="s">
        <v>66</v>
      </c>
      <c r="B25" s="46" t="s">
        <v>67</v>
      </c>
      <c r="C25" s="46" t="s">
        <v>229</v>
      </c>
      <c r="D25" s="46" t="s">
        <v>0</v>
      </c>
      <c r="E25" s="47">
        <f>E26+E40+E44+E54</f>
        <v>9127872.1999999993</v>
      </c>
      <c r="F25" s="47">
        <f>F26+F40+F44+F54</f>
        <v>8820374.1999999993</v>
      </c>
      <c r="G25" s="47">
        <f>G26+G40+G44+G54</f>
        <v>8820374.1999999993</v>
      </c>
      <c r="H25" s="46" t="s">
        <v>0</v>
      </c>
    </row>
    <row r="26" spans="1:10" x14ac:dyDescent="0.2">
      <c r="A26" s="18" t="s">
        <v>68</v>
      </c>
      <c r="B26" s="19" t="s">
        <v>69</v>
      </c>
      <c r="C26" s="19" t="s">
        <v>229</v>
      </c>
      <c r="D26" s="19" t="s">
        <v>0</v>
      </c>
      <c r="E26" s="41">
        <f>E27+E28+E31+E32</f>
        <v>5921582</v>
      </c>
      <c r="F26" s="41">
        <f>F27+F28+F31+F32</f>
        <v>5889359</v>
      </c>
      <c r="G26" s="41">
        <f>G27+G28+G31+G32</f>
        <v>5889359</v>
      </c>
      <c r="H26" s="19" t="s">
        <v>0</v>
      </c>
    </row>
    <row r="27" spans="1:10" x14ac:dyDescent="0.2">
      <c r="A27" s="18" t="s">
        <v>70</v>
      </c>
      <c r="B27" s="19" t="s">
        <v>71</v>
      </c>
      <c r="C27" s="19" t="s">
        <v>72</v>
      </c>
      <c r="D27" s="19" t="s">
        <v>0</v>
      </c>
      <c r="E27" s="41">
        <f>4509664+50000</f>
        <v>4559664</v>
      </c>
      <c r="F27" s="41">
        <f>4523317</f>
        <v>4523317</v>
      </c>
      <c r="G27" s="41">
        <f>4523317</f>
        <v>4523317</v>
      </c>
      <c r="H27" s="29" t="s">
        <v>229</v>
      </c>
    </row>
    <row r="28" spans="1:10" ht="21" x14ac:dyDescent="0.2">
      <c r="A28" s="18" t="s">
        <v>73</v>
      </c>
      <c r="B28" s="19" t="s">
        <v>74</v>
      </c>
      <c r="C28" s="19" t="s">
        <v>75</v>
      </c>
      <c r="D28" s="19" t="s">
        <v>0</v>
      </c>
      <c r="E28" s="41">
        <v>0</v>
      </c>
      <c r="F28" s="41">
        <v>0</v>
      </c>
      <c r="G28" s="41">
        <v>0</v>
      </c>
      <c r="H28" s="29" t="s">
        <v>229</v>
      </c>
    </row>
    <row r="29" spans="1:10" ht="21" x14ac:dyDescent="0.2">
      <c r="A29" s="18" t="s">
        <v>76</v>
      </c>
      <c r="B29" s="19" t="s">
        <v>77</v>
      </c>
      <c r="C29" s="19" t="s">
        <v>78</v>
      </c>
      <c r="D29" s="19" t="s">
        <v>0</v>
      </c>
      <c r="E29" s="41" t="s">
        <v>0</v>
      </c>
      <c r="F29" s="41" t="s">
        <v>0</v>
      </c>
      <c r="G29" s="41" t="s">
        <v>0</v>
      </c>
      <c r="H29" s="29" t="s">
        <v>229</v>
      </c>
    </row>
    <row r="30" spans="1:10" ht="31.5" x14ac:dyDescent="0.2">
      <c r="A30" s="18" t="s">
        <v>79</v>
      </c>
      <c r="B30" s="19" t="s">
        <v>80</v>
      </c>
      <c r="C30" s="19" t="s">
        <v>81</v>
      </c>
      <c r="D30" s="19" t="s">
        <v>0</v>
      </c>
      <c r="E30" s="41" t="s">
        <v>0</v>
      </c>
      <c r="F30" s="41" t="s">
        <v>0</v>
      </c>
      <c r="G30" s="41" t="s">
        <v>0</v>
      </c>
      <c r="H30" s="29" t="s">
        <v>229</v>
      </c>
      <c r="J30" s="51"/>
    </row>
    <row r="31" spans="1:10" x14ac:dyDescent="0.2">
      <c r="A31" s="18" t="s">
        <v>82</v>
      </c>
      <c r="B31" s="19" t="s">
        <v>83</v>
      </c>
      <c r="C31" s="19" t="s">
        <v>81</v>
      </c>
      <c r="D31" s="19" t="s">
        <v>0</v>
      </c>
      <c r="E31" s="41">
        <f>1361918</f>
        <v>1361918</v>
      </c>
      <c r="F31" s="41">
        <f>1366042</f>
        <v>1366042</v>
      </c>
      <c r="G31" s="41">
        <f>1366042</f>
        <v>1366042</v>
      </c>
      <c r="H31" s="29" t="s">
        <v>229</v>
      </c>
    </row>
    <row r="32" spans="1:10" x14ac:dyDescent="0.2">
      <c r="A32" s="18" t="s">
        <v>84</v>
      </c>
      <c r="B32" s="19" t="s">
        <v>85</v>
      </c>
      <c r="C32" s="19" t="s">
        <v>81</v>
      </c>
      <c r="D32" s="19" t="s">
        <v>0</v>
      </c>
      <c r="E32" s="41">
        <v>0</v>
      </c>
      <c r="F32" s="41">
        <v>0</v>
      </c>
      <c r="G32" s="41">
        <v>0</v>
      </c>
      <c r="H32" s="29" t="s">
        <v>229</v>
      </c>
    </row>
    <row r="33" spans="1:10" ht="21" x14ac:dyDescent="0.2">
      <c r="A33" s="18" t="s">
        <v>86</v>
      </c>
      <c r="B33" s="19" t="s">
        <v>87</v>
      </c>
      <c r="C33" s="19" t="s">
        <v>88</v>
      </c>
      <c r="D33" s="19" t="s">
        <v>0</v>
      </c>
      <c r="E33" s="41" t="s">
        <v>0</v>
      </c>
      <c r="F33" s="41" t="s">
        <v>0</v>
      </c>
      <c r="G33" s="41" t="s">
        <v>0</v>
      </c>
      <c r="H33" s="29" t="s">
        <v>229</v>
      </c>
    </row>
    <row r="34" spans="1:10" ht="21" x14ac:dyDescent="0.2">
      <c r="A34" s="18" t="s">
        <v>89</v>
      </c>
      <c r="B34" s="19" t="s">
        <v>90</v>
      </c>
      <c r="C34" s="19" t="s">
        <v>91</v>
      </c>
      <c r="D34" s="19" t="s">
        <v>0</v>
      </c>
      <c r="E34" s="41" t="s">
        <v>0</v>
      </c>
      <c r="F34" s="41" t="s">
        <v>0</v>
      </c>
      <c r="G34" s="41" t="s">
        <v>0</v>
      </c>
      <c r="H34" s="29" t="s">
        <v>229</v>
      </c>
    </row>
    <row r="35" spans="1:10" ht="31.5" x14ac:dyDescent="0.2">
      <c r="A35" s="18" t="s">
        <v>92</v>
      </c>
      <c r="B35" s="19" t="s">
        <v>93</v>
      </c>
      <c r="C35" s="19" t="s">
        <v>94</v>
      </c>
      <c r="D35" s="19" t="s">
        <v>0</v>
      </c>
      <c r="E35" s="41" t="s">
        <v>0</v>
      </c>
      <c r="F35" s="41" t="s">
        <v>0</v>
      </c>
      <c r="G35" s="41" t="s">
        <v>0</v>
      </c>
      <c r="H35" s="29" t="s">
        <v>229</v>
      </c>
    </row>
    <row r="36" spans="1:10" x14ac:dyDescent="0.2">
      <c r="A36" s="18" t="s">
        <v>95</v>
      </c>
      <c r="B36" s="19" t="s">
        <v>96</v>
      </c>
      <c r="C36" s="19" t="s">
        <v>94</v>
      </c>
      <c r="D36" s="19" t="s">
        <v>0</v>
      </c>
      <c r="E36" s="41" t="s">
        <v>0</v>
      </c>
      <c r="F36" s="41" t="s">
        <v>0</v>
      </c>
      <c r="G36" s="41" t="s">
        <v>0</v>
      </c>
      <c r="H36" s="29" t="s">
        <v>229</v>
      </c>
    </row>
    <row r="37" spans="1:10" ht="21" x14ac:dyDescent="0.2">
      <c r="A37" s="18" t="s">
        <v>97</v>
      </c>
      <c r="B37" s="19" t="s">
        <v>98</v>
      </c>
      <c r="C37" s="19" t="s">
        <v>94</v>
      </c>
      <c r="D37" s="19" t="s">
        <v>0</v>
      </c>
      <c r="E37" s="41" t="s">
        <v>0</v>
      </c>
      <c r="F37" s="41" t="s">
        <v>0</v>
      </c>
      <c r="G37" s="41" t="s">
        <v>0</v>
      </c>
      <c r="H37" s="29" t="s">
        <v>229</v>
      </c>
    </row>
    <row r="38" spans="1:10" x14ac:dyDescent="0.2">
      <c r="A38" s="18" t="s">
        <v>99</v>
      </c>
      <c r="B38" s="19" t="s">
        <v>100</v>
      </c>
      <c r="C38" s="19" t="s">
        <v>101</v>
      </c>
      <c r="D38" s="19" t="s">
        <v>0</v>
      </c>
      <c r="E38" s="41" t="s">
        <v>0</v>
      </c>
      <c r="F38" s="41" t="s">
        <v>0</v>
      </c>
      <c r="G38" s="41" t="s">
        <v>0</v>
      </c>
      <c r="H38" s="29" t="s">
        <v>229</v>
      </c>
    </row>
    <row r="39" spans="1:10" ht="21" x14ac:dyDescent="0.2">
      <c r="A39" s="18" t="s">
        <v>102</v>
      </c>
      <c r="B39" s="19" t="s">
        <v>103</v>
      </c>
      <c r="C39" s="19" t="s">
        <v>104</v>
      </c>
      <c r="D39" s="19" t="s">
        <v>0</v>
      </c>
      <c r="E39" s="41" t="s">
        <v>0</v>
      </c>
      <c r="F39" s="41" t="s">
        <v>0</v>
      </c>
      <c r="G39" s="41" t="s">
        <v>0</v>
      </c>
      <c r="H39" s="29" t="s">
        <v>229</v>
      </c>
    </row>
    <row r="40" spans="1:10" ht="21" x14ac:dyDescent="0.2">
      <c r="A40" s="18" t="s">
        <v>105</v>
      </c>
      <c r="B40" s="19" t="s">
        <v>106</v>
      </c>
      <c r="C40" s="19" t="s">
        <v>107</v>
      </c>
      <c r="D40" s="19" t="s">
        <v>0</v>
      </c>
      <c r="E40" s="41">
        <v>0</v>
      </c>
      <c r="F40" s="41">
        <v>0</v>
      </c>
      <c r="G40" s="41">
        <v>0</v>
      </c>
      <c r="H40" s="29" t="s">
        <v>229</v>
      </c>
    </row>
    <row r="41" spans="1:10" ht="31.5" x14ac:dyDescent="0.2">
      <c r="A41" s="18" t="s">
        <v>108</v>
      </c>
      <c r="B41" s="19" t="s">
        <v>109</v>
      </c>
      <c r="C41" s="19" t="s">
        <v>110</v>
      </c>
      <c r="D41" s="19" t="s">
        <v>0</v>
      </c>
      <c r="E41" s="41" t="s">
        <v>0</v>
      </c>
      <c r="F41" s="41" t="s">
        <v>0</v>
      </c>
      <c r="G41" s="41" t="s">
        <v>0</v>
      </c>
      <c r="H41" s="29" t="s">
        <v>229</v>
      </c>
    </row>
    <row r="42" spans="1:10" ht="42" x14ac:dyDescent="0.2">
      <c r="A42" s="18" t="s">
        <v>111</v>
      </c>
      <c r="B42" s="19" t="s">
        <v>112</v>
      </c>
      <c r="C42" s="19" t="s">
        <v>113</v>
      </c>
      <c r="D42" s="19" t="s">
        <v>0</v>
      </c>
      <c r="E42" s="41" t="s">
        <v>0</v>
      </c>
      <c r="F42" s="41" t="s">
        <v>0</v>
      </c>
      <c r="G42" s="41" t="s">
        <v>0</v>
      </c>
      <c r="H42" s="29" t="s">
        <v>229</v>
      </c>
      <c r="J42" s="51"/>
    </row>
    <row r="43" spans="1:10" ht="21" x14ac:dyDescent="0.2">
      <c r="A43" s="18" t="s">
        <v>114</v>
      </c>
      <c r="B43" s="19" t="s">
        <v>115</v>
      </c>
      <c r="C43" s="19" t="s">
        <v>116</v>
      </c>
      <c r="D43" s="19" t="s">
        <v>0</v>
      </c>
      <c r="E43" s="41" t="s">
        <v>0</v>
      </c>
      <c r="F43" s="41" t="s">
        <v>0</v>
      </c>
      <c r="G43" s="41" t="s">
        <v>0</v>
      </c>
      <c r="H43" s="29" t="s">
        <v>229</v>
      </c>
    </row>
    <row r="44" spans="1:10" x14ac:dyDescent="0.2">
      <c r="A44" s="18" t="s">
        <v>117</v>
      </c>
      <c r="B44" s="19" t="s">
        <v>118</v>
      </c>
      <c r="C44" s="19" t="s">
        <v>119</v>
      </c>
      <c r="D44" s="19" t="s">
        <v>0</v>
      </c>
      <c r="E44" s="41">
        <f>E45+E46+E47+E52</f>
        <v>100711</v>
      </c>
      <c r="F44" s="41">
        <f>F45+F46+F47+F52</f>
        <v>100711</v>
      </c>
      <c r="G44" s="41">
        <f>G45+G46+G47+G52</f>
        <v>100711</v>
      </c>
      <c r="H44" s="29" t="s">
        <v>229</v>
      </c>
    </row>
    <row r="45" spans="1:10" ht="14.25" customHeight="1" x14ac:dyDescent="0.2">
      <c r="A45" s="18" t="s">
        <v>120</v>
      </c>
      <c r="B45" s="19" t="s">
        <v>121</v>
      </c>
      <c r="C45" s="19" t="s">
        <v>122</v>
      </c>
      <c r="D45" s="19" t="s">
        <v>0</v>
      </c>
      <c r="E45" s="41">
        <f>89938</f>
        <v>89938</v>
      </c>
      <c r="F45" s="41">
        <f>89938</f>
        <v>89938</v>
      </c>
      <c r="G45" s="41">
        <f>89938</f>
        <v>89938</v>
      </c>
      <c r="H45" s="29" t="s">
        <v>229</v>
      </c>
    </row>
    <row r="46" spans="1:10" ht="31.5" x14ac:dyDescent="0.2">
      <c r="A46" s="18" t="s">
        <v>123</v>
      </c>
      <c r="B46" s="19" t="s">
        <v>124</v>
      </c>
      <c r="C46" s="19" t="s">
        <v>125</v>
      </c>
      <c r="D46" s="19" t="s">
        <v>0</v>
      </c>
      <c r="E46" s="41">
        <f>800</f>
        <v>800</v>
      </c>
      <c r="F46" s="41">
        <f>800</f>
        <v>800</v>
      </c>
      <c r="G46" s="41">
        <f>800</f>
        <v>800</v>
      </c>
      <c r="H46" s="29" t="s">
        <v>229</v>
      </c>
    </row>
    <row r="47" spans="1:10" ht="21" x14ac:dyDescent="0.2">
      <c r="A47" s="18" t="s">
        <v>126</v>
      </c>
      <c r="B47" s="19" t="s">
        <v>127</v>
      </c>
      <c r="C47" s="19" t="s">
        <v>128</v>
      </c>
      <c r="D47" s="19" t="s">
        <v>0</v>
      </c>
      <c r="E47" s="41">
        <f>9973</f>
        <v>9973</v>
      </c>
      <c r="F47" s="41">
        <f>9973</f>
        <v>9973</v>
      </c>
      <c r="G47" s="41">
        <f>9973</f>
        <v>9973</v>
      </c>
      <c r="H47" s="29" t="s">
        <v>229</v>
      </c>
    </row>
    <row r="48" spans="1:10" ht="21" x14ac:dyDescent="0.2">
      <c r="A48" s="18" t="s">
        <v>129</v>
      </c>
      <c r="B48" s="19" t="s">
        <v>130</v>
      </c>
      <c r="C48" s="19" t="s">
        <v>229</v>
      </c>
      <c r="D48" s="19" t="s">
        <v>0</v>
      </c>
      <c r="E48" s="41" t="s">
        <v>0</v>
      </c>
      <c r="F48" s="41" t="s">
        <v>0</v>
      </c>
      <c r="G48" s="41" t="s">
        <v>0</v>
      </c>
      <c r="H48" s="29" t="s">
        <v>229</v>
      </c>
    </row>
    <row r="49" spans="1:10" ht="21" x14ac:dyDescent="0.2">
      <c r="A49" s="18" t="s">
        <v>131</v>
      </c>
      <c r="B49" s="19" t="s">
        <v>132</v>
      </c>
      <c r="C49" s="19" t="s">
        <v>133</v>
      </c>
      <c r="D49" s="19" t="s">
        <v>0</v>
      </c>
      <c r="E49" s="41" t="s">
        <v>0</v>
      </c>
      <c r="F49" s="41" t="s">
        <v>0</v>
      </c>
      <c r="G49" s="41" t="s">
        <v>0</v>
      </c>
      <c r="H49" s="29" t="s">
        <v>229</v>
      </c>
    </row>
    <row r="50" spans="1:10" x14ac:dyDescent="0.2">
      <c r="A50" s="18" t="s">
        <v>134</v>
      </c>
      <c r="B50" s="19" t="s">
        <v>135</v>
      </c>
      <c r="C50" s="19" t="s">
        <v>136</v>
      </c>
      <c r="D50" s="19" t="s">
        <v>0</v>
      </c>
      <c r="E50" s="41" t="s">
        <v>0</v>
      </c>
      <c r="F50" s="41" t="s">
        <v>0</v>
      </c>
      <c r="G50" s="41" t="s">
        <v>0</v>
      </c>
      <c r="H50" s="29" t="s">
        <v>229</v>
      </c>
    </row>
    <row r="51" spans="1:10" ht="31.5" x14ac:dyDescent="0.2">
      <c r="A51" s="18" t="s">
        <v>137</v>
      </c>
      <c r="B51" s="19" t="s">
        <v>138</v>
      </c>
      <c r="C51" s="19" t="s">
        <v>139</v>
      </c>
      <c r="D51" s="19" t="s">
        <v>0</v>
      </c>
      <c r="E51" s="41" t="s">
        <v>0</v>
      </c>
      <c r="F51" s="41" t="s">
        <v>0</v>
      </c>
      <c r="G51" s="41" t="s">
        <v>0</v>
      </c>
      <c r="H51" s="29" t="s">
        <v>229</v>
      </c>
    </row>
    <row r="52" spans="1:10" ht="21" x14ac:dyDescent="0.2">
      <c r="A52" s="18" t="s">
        <v>140</v>
      </c>
      <c r="B52" s="19" t="s">
        <v>141</v>
      </c>
      <c r="C52" s="19" t="s">
        <v>229</v>
      </c>
      <c r="D52" s="19" t="s">
        <v>0</v>
      </c>
      <c r="E52" s="41">
        <v>0</v>
      </c>
      <c r="F52" s="41">
        <v>0</v>
      </c>
      <c r="G52" s="41">
        <v>0</v>
      </c>
      <c r="H52" s="29" t="s">
        <v>229</v>
      </c>
    </row>
    <row r="53" spans="1:10" ht="31.5" x14ac:dyDescent="0.2">
      <c r="A53" s="18" t="s">
        <v>142</v>
      </c>
      <c r="B53" s="19" t="s">
        <v>143</v>
      </c>
      <c r="C53" s="19" t="s">
        <v>144</v>
      </c>
      <c r="D53" s="19" t="s">
        <v>0</v>
      </c>
      <c r="E53" s="41" t="s">
        <v>0</v>
      </c>
      <c r="F53" s="41" t="s">
        <v>0</v>
      </c>
      <c r="G53" s="41" t="s">
        <v>0</v>
      </c>
      <c r="H53" s="29" t="s">
        <v>229</v>
      </c>
    </row>
    <row r="54" spans="1:10" x14ac:dyDescent="0.2">
      <c r="A54" s="36" t="s">
        <v>145</v>
      </c>
      <c r="B54" s="37" t="s">
        <v>146</v>
      </c>
      <c r="C54" s="37" t="s">
        <v>229</v>
      </c>
      <c r="D54" s="37">
        <v>244</v>
      </c>
      <c r="E54" s="42">
        <f>E58</f>
        <v>3105579.2</v>
      </c>
      <c r="F54" s="42">
        <f>F58</f>
        <v>2830304.2</v>
      </c>
      <c r="G54" s="42">
        <f>G58</f>
        <v>2830304.2</v>
      </c>
      <c r="H54" s="37" t="s">
        <v>0</v>
      </c>
    </row>
    <row r="55" spans="1:10" ht="21" x14ac:dyDescent="0.2">
      <c r="A55" s="18" t="s">
        <v>147</v>
      </c>
      <c r="B55" s="19" t="s">
        <v>148</v>
      </c>
      <c r="C55" s="19" t="s">
        <v>149</v>
      </c>
      <c r="D55" s="19">
        <v>244</v>
      </c>
      <c r="E55" s="41" t="s">
        <v>0</v>
      </c>
      <c r="F55" s="41" t="s">
        <v>0</v>
      </c>
      <c r="G55" s="41" t="s">
        <v>0</v>
      </c>
      <c r="H55" s="19" t="s">
        <v>0</v>
      </c>
    </row>
    <row r="56" spans="1:10" ht="21" x14ac:dyDescent="0.2">
      <c r="A56" s="18" t="s">
        <v>150</v>
      </c>
      <c r="B56" s="19" t="s">
        <v>151</v>
      </c>
      <c r="C56" s="19" t="s">
        <v>152</v>
      </c>
      <c r="D56" s="19">
        <v>244</v>
      </c>
      <c r="E56" s="41" t="s">
        <v>0</v>
      </c>
      <c r="F56" s="41" t="s">
        <v>0</v>
      </c>
      <c r="G56" s="41" t="s">
        <v>0</v>
      </c>
      <c r="H56" s="19" t="s">
        <v>0</v>
      </c>
    </row>
    <row r="57" spans="1:10" ht="21" x14ac:dyDescent="0.2">
      <c r="A57" s="18" t="s">
        <v>153</v>
      </c>
      <c r="B57" s="19" t="s">
        <v>154</v>
      </c>
      <c r="C57" s="19" t="s">
        <v>155</v>
      </c>
      <c r="D57" s="19" t="s">
        <v>0</v>
      </c>
      <c r="E57" s="41" t="s">
        <v>0</v>
      </c>
      <c r="F57" s="41" t="s">
        <v>0</v>
      </c>
      <c r="G57" s="41" t="s">
        <v>0</v>
      </c>
      <c r="H57" s="19" t="s">
        <v>0</v>
      </c>
      <c r="J57" s="51"/>
    </row>
    <row r="58" spans="1:10" x14ac:dyDescent="0.2">
      <c r="A58" s="35" t="s">
        <v>240</v>
      </c>
      <c r="B58" s="19" t="s">
        <v>156</v>
      </c>
      <c r="C58" s="19">
        <v>640</v>
      </c>
      <c r="D58" s="19">
        <v>244</v>
      </c>
      <c r="E58" s="41">
        <f>E59+E60+E61+E62</f>
        <v>3105579.2</v>
      </c>
      <c r="F58" s="41">
        <f>F59+F60+F61+F62</f>
        <v>2830304.2</v>
      </c>
      <c r="G58" s="41">
        <f>G59+G60+G61+G62</f>
        <v>2830304.2</v>
      </c>
      <c r="H58" s="19" t="s">
        <v>0</v>
      </c>
    </row>
    <row r="59" spans="1:10" x14ac:dyDescent="0.2">
      <c r="A59" s="18" t="s">
        <v>243</v>
      </c>
      <c r="B59" s="19"/>
      <c r="C59" s="19">
        <v>640</v>
      </c>
      <c r="D59" s="19">
        <v>244</v>
      </c>
      <c r="E59" s="41">
        <f>732458</f>
        <v>732458</v>
      </c>
      <c r="F59" s="41">
        <f>732458</f>
        <v>732458</v>
      </c>
      <c r="G59" s="41">
        <f>732458</f>
        <v>732458</v>
      </c>
      <c r="H59" s="19"/>
      <c r="J59" s="51"/>
    </row>
    <row r="60" spans="1:10" x14ac:dyDescent="0.2">
      <c r="A60" s="18" t="s">
        <v>242</v>
      </c>
      <c r="B60" s="19"/>
      <c r="C60" s="19">
        <v>640</v>
      </c>
      <c r="D60" s="19">
        <v>244</v>
      </c>
      <c r="E60" s="41">
        <f>411920.2+235866</f>
        <v>647786.19999999995</v>
      </c>
      <c r="F60" s="41">
        <f>329711.2</f>
        <v>329711.2</v>
      </c>
      <c r="G60" s="41">
        <f>329711.2</f>
        <v>329711.2</v>
      </c>
      <c r="H60" s="19"/>
    </row>
    <row r="61" spans="1:10" x14ac:dyDescent="0.2">
      <c r="A61" s="52" t="s">
        <v>241</v>
      </c>
      <c r="B61" s="19"/>
      <c r="C61" s="19">
        <v>640</v>
      </c>
      <c r="D61" s="19">
        <v>244</v>
      </c>
      <c r="E61" s="41">
        <f>611520+57200</f>
        <v>668720</v>
      </c>
      <c r="F61" s="41">
        <f>611520</f>
        <v>611520</v>
      </c>
      <c r="G61" s="41">
        <f>611520</f>
        <v>611520</v>
      </c>
      <c r="H61" s="19"/>
    </row>
    <row r="62" spans="1:10" x14ac:dyDescent="0.2">
      <c r="A62" s="52" t="s">
        <v>246</v>
      </c>
      <c r="B62" s="19"/>
      <c r="C62" s="19">
        <v>660</v>
      </c>
      <c r="D62" s="19">
        <v>247</v>
      </c>
      <c r="E62" s="41">
        <f>1056615</f>
        <v>1056615</v>
      </c>
      <c r="F62" s="41">
        <f>1156615</f>
        <v>1156615</v>
      </c>
      <c r="G62" s="41">
        <f>1156615</f>
        <v>1156615</v>
      </c>
      <c r="H62" s="19"/>
    </row>
    <row r="63" spans="1:10" ht="21" x14ac:dyDescent="0.2">
      <c r="A63" s="18" t="s">
        <v>233</v>
      </c>
      <c r="B63" s="19" t="s">
        <v>157</v>
      </c>
      <c r="C63" s="19" t="s">
        <v>158</v>
      </c>
      <c r="D63" s="19" t="s">
        <v>0</v>
      </c>
      <c r="E63" s="41" t="s">
        <v>0</v>
      </c>
      <c r="F63" s="41" t="s">
        <v>0</v>
      </c>
      <c r="G63" s="41" t="s">
        <v>0</v>
      </c>
      <c r="H63" s="19" t="s">
        <v>0</v>
      </c>
    </row>
    <row r="64" spans="1:10" ht="31.5" x14ac:dyDescent="0.2">
      <c r="A64" s="18" t="s">
        <v>159</v>
      </c>
      <c r="B64" s="19" t="s">
        <v>160</v>
      </c>
      <c r="C64" s="19" t="s">
        <v>161</v>
      </c>
      <c r="D64" s="19" t="s">
        <v>0</v>
      </c>
      <c r="E64" s="19" t="s">
        <v>0</v>
      </c>
      <c r="F64" s="19" t="s">
        <v>0</v>
      </c>
      <c r="G64" s="19" t="s">
        <v>0</v>
      </c>
      <c r="H64" s="19" t="s">
        <v>0</v>
      </c>
    </row>
    <row r="65" spans="1:8" ht="31.5" x14ac:dyDescent="0.2">
      <c r="A65" s="23" t="s">
        <v>162</v>
      </c>
      <c r="B65" s="24">
        <v>2720</v>
      </c>
      <c r="C65" s="24" t="s">
        <v>163</v>
      </c>
      <c r="D65" s="24" t="s">
        <v>0</v>
      </c>
      <c r="E65" s="24" t="s">
        <v>0</v>
      </c>
      <c r="F65" s="24" t="s">
        <v>0</v>
      </c>
      <c r="G65" s="24" t="s">
        <v>0</v>
      </c>
      <c r="H65" s="24" t="s">
        <v>0</v>
      </c>
    </row>
    <row r="66" spans="1:8" x14ac:dyDescent="0.2">
      <c r="A66" s="26" t="s">
        <v>234</v>
      </c>
      <c r="B66" s="27">
        <v>3000</v>
      </c>
      <c r="C66" s="27">
        <v>100</v>
      </c>
      <c r="D66" s="25"/>
      <c r="E66" s="25"/>
      <c r="F66" s="25"/>
      <c r="G66" s="25"/>
      <c r="H66" s="28" t="s">
        <v>229</v>
      </c>
    </row>
    <row r="67" spans="1:8" ht="21" x14ac:dyDescent="0.2">
      <c r="A67" s="26" t="s">
        <v>235</v>
      </c>
      <c r="B67" s="27">
        <v>3010</v>
      </c>
      <c r="C67" s="27"/>
      <c r="D67" s="25"/>
      <c r="E67" s="25"/>
      <c r="F67" s="25"/>
      <c r="G67" s="25"/>
      <c r="H67" s="28" t="s">
        <v>229</v>
      </c>
    </row>
    <row r="68" spans="1:8" x14ac:dyDescent="0.2">
      <c r="A68" s="26" t="s">
        <v>236</v>
      </c>
      <c r="B68" s="27">
        <v>3020</v>
      </c>
      <c r="C68" s="27"/>
      <c r="D68" s="25"/>
      <c r="E68" s="25"/>
      <c r="F68" s="25"/>
      <c r="G68" s="25"/>
      <c r="H68" s="28" t="s">
        <v>229</v>
      </c>
    </row>
    <row r="69" spans="1:8" x14ac:dyDescent="0.2">
      <c r="A69" s="26" t="s">
        <v>237</v>
      </c>
      <c r="B69" s="27">
        <v>3030</v>
      </c>
      <c r="C69" s="27"/>
      <c r="D69" s="25"/>
      <c r="E69" s="25"/>
      <c r="F69" s="25"/>
      <c r="G69" s="25"/>
      <c r="H69" s="28" t="s">
        <v>229</v>
      </c>
    </row>
    <row r="70" spans="1:8" x14ac:dyDescent="0.2">
      <c r="A70" s="26" t="s">
        <v>238</v>
      </c>
      <c r="B70" s="27">
        <v>4000</v>
      </c>
      <c r="C70" s="27" t="s">
        <v>229</v>
      </c>
      <c r="D70" s="25"/>
      <c r="E70" s="25"/>
      <c r="F70" s="25"/>
      <c r="G70" s="25"/>
      <c r="H70" s="28" t="s">
        <v>229</v>
      </c>
    </row>
    <row r="71" spans="1:8" ht="21" x14ac:dyDescent="0.2">
      <c r="A71" s="26" t="s">
        <v>239</v>
      </c>
      <c r="B71" s="27">
        <v>4010</v>
      </c>
      <c r="C71" s="27">
        <v>610</v>
      </c>
      <c r="D71" s="25"/>
      <c r="E71" s="25"/>
      <c r="F71" s="25"/>
      <c r="G71" s="25"/>
      <c r="H71" s="28" t="s">
        <v>229</v>
      </c>
    </row>
  </sheetData>
  <mergeCells count="6">
    <mergeCell ref="A1:H1"/>
    <mergeCell ref="A2:A3"/>
    <mergeCell ref="B2:B3"/>
    <mergeCell ref="C2:C3"/>
    <mergeCell ref="D2:D3"/>
    <mergeCell ref="E2:H2"/>
  </mergeCells>
  <pageMargins left="0.25" right="0.25" top="0.75" bottom="0.75" header="0.3" footer="0.3"/>
  <pageSetup paperSize="9" orientation="portrait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4" workbookViewId="0">
      <selection activeCell="E11" sqref="E11"/>
    </sheetView>
  </sheetViews>
  <sheetFormatPr defaultRowHeight="12.75" x14ac:dyDescent="0.2"/>
  <cols>
    <col min="1" max="1" width="6.1640625" customWidth="1"/>
    <col min="2" max="2" width="41.5" customWidth="1"/>
    <col min="3" max="3" width="5.83203125" customWidth="1"/>
    <col min="4" max="4" width="10" customWidth="1"/>
    <col min="5" max="8" width="10.5" customWidth="1"/>
    <col min="10" max="10" width="12.6640625" bestFit="1" customWidth="1"/>
  </cols>
  <sheetData>
    <row r="1" spans="1:10" ht="1.5" customHeight="1" x14ac:dyDescent="0.2">
      <c r="A1" t="s">
        <v>0</v>
      </c>
    </row>
    <row r="2" spans="1:10" ht="18.75" customHeight="1" x14ac:dyDescent="0.2">
      <c r="A2" s="68" t="s">
        <v>164</v>
      </c>
      <c r="B2" s="68"/>
      <c r="C2" s="68"/>
      <c r="D2" s="68"/>
      <c r="E2" s="68"/>
      <c r="F2" s="68"/>
      <c r="G2" s="68"/>
      <c r="H2" s="68"/>
    </row>
    <row r="3" spans="1:10" ht="13.5" customHeight="1" x14ac:dyDescent="0.2">
      <c r="A3" s="65" t="s">
        <v>165</v>
      </c>
      <c r="B3" s="65" t="s">
        <v>19</v>
      </c>
      <c r="C3" s="65" t="s">
        <v>20</v>
      </c>
      <c r="D3" s="65" t="s">
        <v>166</v>
      </c>
      <c r="E3" s="65" t="s">
        <v>167</v>
      </c>
      <c r="F3" s="65"/>
      <c r="G3" s="65"/>
      <c r="H3" s="65"/>
    </row>
    <row r="4" spans="1:10" ht="30" customHeight="1" x14ac:dyDescent="0.2">
      <c r="A4" s="69" t="s">
        <v>0</v>
      </c>
      <c r="B4" s="69" t="s">
        <v>0</v>
      </c>
      <c r="C4" s="69" t="s">
        <v>0</v>
      </c>
      <c r="D4" s="69" t="s">
        <v>0</v>
      </c>
      <c r="E4" s="14" t="s">
        <v>253</v>
      </c>
      <c r="F4" s="14" t="s">
        <v>247</v>
      </c>
      <c r="G4" s="14" t="s">
        <v>251</v>
      </c>
      <c r="H4" s="14" t="s">
        <v>168</v>
      </c>
    </row>
    <row r="5" spans="1:10" ht="13.35" customHeight="1" x14ac:dyDescent="0.2">
      <c r="A5" s="20" t="s">
        <v>25</v>
      </c>
      <c r="B5" s="20" t="s">
        <v>26</v>
      </c>
      <c r="C5" s="20" t="s">
        <v>27</v>
      </c>
      <c r="D5" s="20" t="s">
        <v>28</v>
      </c>
      <c r="E5" s="13" t="s">
        <v>29</v>
      </c>
      <c r="F5" s="13" t="s">
        <v>30</v>
      </c>
      <c r="G5" s="13" t="s">
        <v>31</v>
      </c>
      <c r="H5" s="13" t="s">
        <v>32</v>
      </c>
    </row>
    <row r="6" spans="1:10" ht="12" customHeight="1" x14ac:dyDescent="0.2">
      <c r="A6" s="17" t="s">
        <v>169</v>
      </c>
      <c r="B6" s="17" t="s">
        <v>170</v>
      </c>
      <c r="C6" s="17" t="s">
        <v>171</v>
      </c>
      <c r="D6" s="31" t="s">
        <v>229</v>
      </c>
      <c r="E6" s="43">
        <f>E9+E10+E14</f>
        <v>3105579.2</v>
      </c>
      <c r="F6" s="43">
        <f>F10</f>
        <v>2830304.2</v>
      </c>
      <c r="G6" s="43">
        <f>G10</f>
        <v>2830304.2</v>
      </c>
      <c r="H6" s="17" t="s">
        <v>0</v>
      </c>
      <c r="J6" s="51"/>
    </row>
    <row r="7" spans="1:10" ht="31.5" customHeight="1" x14ac:dyDescent="0.2">
      <c r="A7" s="17" t="s">
        <v>172</v>
      </c>
      <c r="B7" s="17" t="s">
        <v>173</v>
      </c>
      <c r="C7" s="17" t="s">
        <v>174</v>
      </c>
      <c r="D7" s="31" t="s">
        <v>229</v>
      </c>
      <c r="E7" s="43" t="s">
        <v>0</v>
      </c>
      <c r="F7" s="43" t="s">
        <v>0</v>
      </c>
      <c r="G7" s="43" t="s">
        <v>0</v>
      </c>
      <c r="H7" s="17" t="s">
        <v>0</v>
      </c>
    </row>
    <row r="8" spans="1:10" ht="32.25" customHeight="1" x14ac:dyDescent="0.2">
      <c r="A8" s="17" t="s">
        <v>175</v>
      </c>
      <c r="B8" s="17" t="s">
        <v>176</v>
      </c>
      <c r="C8" s="17" t="s">
        <v>177</v>
      </c>
      <c r="D8" s="31" t="s">
        <v>229</v>
      </c>
      <c r="E8" s="43" t="s">
        <v>0</v>
      </c>
      <c r="F8" s="43" t="s">
        <v>0</v>
      </c>
      <c r="G8" s="43" t="s">
        <v>0</v>
      </c>
      <c r="H8" s="17" t="s">
        <v>0</v>
      </c>
    </row>
    <row r="9" spans="1:10" s="34" customFormat="1" ht="30.75" customHeight="1" x14ac:dyDescent="0.2">
      <c r="A9" s="32" t="s">
        <v>178</v>
      </c>
      <c r="B9" s="32" t="s">
        <v>179</v>
      </c>
      <c r="C9" s="32" t="s">
        <v>180</v>
      </c>
      <c r="D9" s="33" t="s">
        <v>229</v>
      </c>
      <c r="E9" s="44">
        <f>235866</f>
        <v>235866</v>
      </c>
      <c r="F9" s="44">
        <f>0</f>
        <v>0</v>
      </c>
      <c r="G9" s="44">
        <v>0</v>
      </c>
      <c r="H9" s="32" t="s">
        <v>0</v>
      </c>
    </row>
    <row r="10" spans="1:10" s="34" customFormat="1" ht="30.75" customHeight="1" x14ac:dyDescent="0.2">
      <c r="A10" s="32" t="s">
        <v>181</v>
      </c>
      <c r="B10" s="32" t="s">
        <v>182</v>
      </c>
      <c r="C10" s="32" t="s">
        <v>183</v>
      </c>
      <c r="D10" s="33" t="s">
        <v>229</v>
      </c>
      <c r="E10" s="44">
        <f>2812513.2+57200</f>
        <v>2869713.2</v>
      </c>
      <c r="F10" s="44">
        <f>2830304.2</f>
        <v>2830304.2</v>
      </c>
      <c r="G10" s="44">
        <f>2830304.2</f>
        <v>2830304.2</v>
      </c>
      <c r="H10" s="32" t="s">
        <v>0</v>
      </c>
    </row>
    <row r="11" spans="1:10" s="34" customFormat="1" ht="33" customHeight="1" x14ac:dyDescent="0.2">
      <c r="A11" s="32" t="s">
        <v>184</v>
      </c>
      <c r="B11" s="32" t="s">
        <v>185</v>
      </c>
      <c r="C11" s="32" t="s">
        <v>186</v>
      </c>
      <c r="D11" s="33" t="s">
        <v>229</v>
      </c>
      <c r="E11" s="44"/>
      <c r="F11" s="44"/>
      <c r="G11" s="44"/>
      <c r="H11" s="32" t="s">
        <v>0</v>
      </c>
    </row>
    <row r="12" spans="1:10" ht="13.5" customHeight="1" x14ac:dyDescent="0.2">
      <c r="A12" s="17" t="s">
        <v>187</v>
      </c>
      <c r="B12" s="17" t="s">
        <v>188</v>
      </c>
      <c r="C12" s="17" t="s">
        <v>189</v>
      </c>
      <c r="D12" s="31" t="s">
        <v>229</v>
      </c>
      <c r="E12" s="43">
        <v>0</v>
      </c>
      <c r="F12" s="43">
        <v>0</v>
      </c>
      <c r="G12" s="43">
        <v>0</v>
      </c>
      <c r="H12" s="17" t="s">
        <v>0</v>
      </c>
    </row>
    <row r="13" spans="1:10" ht="11.25" customHeight="1" x14ac:dyDescent="0.2">
      <c r="A13" s="17" t="s">
        <v>190</v>
      </c>
      <c r="B13" s="17" t="s">
        <v>191</v>
      </c>
      <c r="C13" s="17" t="s">
        <v>192</v>
      </c>
      <c r="D13" s="31" t="s">
        <v>229</v>
      </c>
      <c r="E13" s="43">
        <f>E6</f>
        <v>3105579.2</v>
      </c>
      <c r="F13" s="43">
        <f>F6</f>
        <v>2830304.2</v>
      </c>
      <c r="G13" s="43">
        <f>G6</f>
        <v>2830304.2</v>
      </c>
      <c r="H13" s="17" t="s">
        <v>0</v>
      </c>
    </row>
    <row r="14" spans="1:10" s="34" customFormat="1" ht="30" customHeight="1" x14ac:dyDescent="0.2">
      <c r="A14" s="32" t="s">
        <v>193</v>
      </c>
      <c r="B14" s="32" t="s">
        <v>194</v>
      </c>
      <c r="C14" s="32" t="s">
        <v>195</v>
      </c>
      <c r="D14" s="33" t="s">
        <v>229</v>
      </c>
      <c r="E14" s="44"/>
      <c r="F14" s="44"/>
      <c r="G14" s="44"/>
      <c r="H14" s="32" t="s">
        <v>0</v>
      </c>
    </row>
    <row r="15" spans="1:10" s="34" customFormat="1" ht="12" customHeight="1" x14ac:dyDescent="0.2">
      <c r="A15" s="32" t="s">
        <v>196</v>
      </c>
      <c r="B15" s="32" t="s">
        <v>188</v>
      </c>
      <c r="C15" s="32" t="s">
        <v>197</v>
      </c>
      <c r="D15" s="33" t="s">
        <v>229</v>
      </c>
      <c r="E15" s="44"/>
      <c r="F15" s="44"/>
      <c r="G15" s="44"/>
      <c r="H15" s="32" t="s">
        <v>0</v>
      </c>
    </row>
    <row r="16" spans="1:10" ht="12" customHeight="1" x14ac:dyDescent="0.2">
      <c r="A16" s="17" t="s">
        <v>198</v>
      </c>
      <c r="B16" s="17" t="s">
        <v>191</v>
      </c>
      <c r="C16" s="17" t="s">
        <v>199</v>
      </c>
      <c r="D16" s="31" t="s">
        <v>229</v>
      </c>
      <c r="E16" s="43">
        <v>0</v>
      </c>
      <c r="F16" s="43">
        <v>0</v>
      </c>
      <c r="G16" s="43">
        <v>0</v>
      </c>
      <c r="H16" s="17" t="s">
        <v>0</v>
      </c>
    </row>
    <row r="17" spans="1:8" ht="20.25" customHeight="1" x14ac:dyDescent="0.2">
      <c r="A17" s="17" t="s">
        <v>200</v>
      </c>
      <c r="B17" s="17" t="s">
        <v>201</v>
      </c>
      <c r="C17" s="17" t="s">
        <v>202</v>
      </c>
      <c r="D17" s="31" t="s">
        <v>229</v>
      </c>
      <c r="E17" s="43" t="s">
        <v>0</v>
      </c>
      <c r="F17" s="43" t="s">
        <v>0</v>
      </c>
      <c r="G17" s="43" t="s">
        <v>0</v>
      </c>
      <c r="H17" s="17" t="s">
        <v>0</v>
      </c>
    </row>
    <row r="18" spans="1:8" ht="12" customHeight="1" x14ac:dyDescent="0.2">
      <c r="A18" s="17" t="s">
        <v>203</v>
      </c>
      <c r="B18" s="17" t="s">
        <v>204</v>
      </c>
      <c r="C18" s="17" t="s">
        <v>205</v>
      </c>
      <c r="D18" s="31" t="s">
        <v>229</v>
      </c>
      <c r="E18" s="43" t="s">
        <v>0</v>
      </c>
      <c r="F18" s="43" t="s">
        <v>0</v>
      </c>
      <c r="G18" s="43" t="s">
        <v>0</v>
      </c>
      <c r="H18" s="17" t="s">
        <v>0</v>
      </c>
    </row>
    <row r="19" spans="1:8" ht="12" customHeight="1" x14ac:dyDescent="0.2">
      <c r="A19" s="17" t="s">
        <v>206</v>
      </c>
      <c r="B19" s="17" t="s">
        <v>188</v>
      </c>
      <c r="C19" s="17" t="s">
        <v>207</v>
      </c>
      <c r="D19" s="31" t="s">
        <v>229</v>
      </c>
      <c r="E19" s="43" t="s">
        <v>0</v>
      </c>
      <c r="F19" s="43" t="s">
        <v>0</v>
      </c>
      <c r="G19" s="43" t="s">
        <v>0</v>
      </c>
      <c r="H19" s="17" t="s">
        <v>0</v>
      </c>
    </row>
    <row r="20" spans="1:8" ht="12" customHeight="1" x14ac:dyDescent="0.2">
      <c r="A20" s="17" t="s">
        <v>208</v>
      </c>
      <c r="B20" s="17" t="s">
        <v>191</v>
      </c>
      <c r="C20" s="17" t="s">
        <v>209</v>
      </c>
      <c r="D20" s="31" t="s">
        <v>229</v>
      </c>
      <c r="E20" s="43" t="s">
        <v>0</v>
      </c>
      <c r="F20" s="43" t="s">
        <v>0</v>
      </c>
      <c r="G20" s="43" t="s">
        <v>0</v>
      </c>
      <c r="H20" s="17" t="s">
        <v>0</v>
      </c>
    </row>
    <row r="21" spans="1:8" ht="12" customHeight="1" x14ac:dyDescent="0.2">
      <c r="A21" s="17" t="s">
        <v>210</v>
      </c>
      <c r="B21" s="17" t="s">
        <v>211</v>
      </c>
      <c r="C21" s="17" t="s">
        <v>212</v>
      </c>
      <c r="D21" s="31" t="s">
        <v>229</v>
      </c>
      <c r="E21" s="43" t="s">
        <v>0</v>
      </c>
      <c r="F21" s="43" t="s">
        <v>0</v>
      </c>
      <c r="G21" s="43" t="s">
        <v>0</v>
      </c>
      <c r="H21" s="17" t="s">
        <v>0</v>
      </c>
    </row>
    <row r="22" spans="1:8" ht="12" customHeight="1" x14ac:dyDescent="0.2">
      <c r="A22" s="17" t="s">
        <v>213</v>
      </c>
      <c r="B22" s="17" t="s">
        <v>188</v>
      </c>
      <c r="C22" s="17" t="s">
        <v>214</v>
      </c>
      <c r="D22" s="31" t="s">
        <v>229</v>
      </c>
      <c r="E22" s="43" t="s">
        <v>0</v>
      </c>
      <c r="F22" s="43" t="s">
        <v>0</v>
      </c>
      <c r="G22" s="43" t="s">
        <v>0</v>
      </c>
      <c r="H22" s="17" t="s">
        <v>0</v>
      </c>
    </row>
    <row r="23" spans="1:8" ht="12" customHeight="1" x14ac:dyDescent="0.2">
      <c r="A23" s="17" t="s">
        <v>215</v>
      </c>
      <c r="B23" s="17" t="s">
        <v>191</v>
      </c>
      <c r="C23" s="17" t="s">
        <v>216</v>
      </c>
      <c r="D23" s="31" t="s">
        <v>229</v>
      </c>
      <c r="E23" s="43" t="s">
        <v>0</v>
      </c>
      <c r="F23" s="43" t="s">
        <v>0</v>
      </c>
      <c r="G23" s="43" t="s">
        <v>0</v>
      </c>
      <c r="H23" s="17" t="s">
        <v>0</v>
      </c>
    </row>
    <row r="24" spans="1:8" ht="30.75" customHeight="1" x14ac:dyDescent="0.2">
      <c r="A24" s="17" t="s">
        <v>217</v>
      </c>
      <c r="B24" s="17" t="s">
        <v>218</v>
      </c>
      <c r="C24" s="17" t="s">
        <v>219</v>
      </c>
      <c r="D24" s="31" t="s">
        <v>229</v>
      </c>
      <c r="E24" s="43">
        <v>0</v>
      </c>
      <c r="F24" s="43">
        <v>0</v>
      </c>
      <c r="G24" s="43">
        <v>0</v>
      </c>
      <c r="H24" s="17" t="s">
        <v>0</v>
      </c>
    </row>
    <row r="25" spans="1:8" ht="12" customHeight="1" x14ac:dyDescent="0.2">
      <c r="A25" s="17" t="s">
        <v>220</v>
      </c>
      <c r="B25" s="17" t="s">
        <v>221</v>
      </c>
      <c r="C25" s="17" t="s">
        <v>222</v>
      </c>
      <c r="D25" s="20" t="s">
        <v>0</v>
      </c>
      <c r="E25" s="43" t="s">
        <v>0</v>
      </c>
      <c r="F25" s="43" t="s">
        <v>0</v>
      </c>
      <c r="G25" s="43" t="s">
        <v>0</v>
      </c>
      <c r="H25" s="17" t="s">
        <v>0</v>
      </c>
    </row>
    <row r="26" spans="1:8" ht="30.75" customHeight="1" x14ac:dyDescent="0.2">
      <c r="A26" s="17" t="s">
        <v>223</v>
      </c>
      <c r="B26" s="17" t="s">
        <v>224</v>
      </c>
      <c r="C26" s="17" t="s">
        <v>225</v>
      </c>
      <c r="D26" s="31" t="s">
        <v>229</v>
      </c>
      <c r="E26" s="43">
        <f>E10</f>
        <v>2869713.2</v>
      </c>
      <c r="F26" s="43">
        <f>F10</f>
        <v>2830304.2</v>
      </c>
      <c r="G26" s="43">
        <f>G10</f>
        <v>2830304.2</v>
      </c>
      <c r="H26" s="17" t="s">
        <v>0</v>
      </c>
    </row>
    <row r="27" spans="1:8" ht="10.5" customHeight="1" x14ac:dyDescent="0.2">
      <c r="A27" s="17" t="s">
        <v>226</v>
      </c>
      <c r="B27" s="17" t="s">
        <v>221</v>
      </c>
      <c r="C27" s="17" t="s">
        <v>227</v>
      </c>
      <c r="D27" s="20" t="s">
        <v>0</v>
      </c>
      <c r="E27" s="17" t="s">
        <v>0</v>
      </c>
      <c r="F27" s="17" t="s">
        <v>0</v>
      </c>
      <c r="G27" s="17" t="s">
        <v>0</v>
      </c>
      <c r="H27" s="17" t="s">
        <v>0</v>
      </c>
    </row>
    <row r="28" spans="1:8" ht="1.5" hidden="1" customHeight="1" x14ac:dyDescent="0.2"/>
    <row r="29" spans="1:8" ht="0.75" hidden="1" customHeight="1" x14ac:dyDescent="0.2"/>
    <row r="30" spans="1:8" ht="5.25" hidden="1" customHeight="1" x14ac:dyDescent="0.2">
      <c r="A30" s="67" t="s">
        <v>249</v>
      </c>
      <c r="B30" s="67"/>
      <c r="C30" s="67"/>
      <c r="D30" s="67"/>
      <c r="E30" s="67"/>
      <c r="F30" s="67"/>
      <c r="G30" s="67"/>
      <c r="H30" s="67"/>
    </row>
    <row r="31" spans="1:8" ht="4.5" hidden="1" customHeight="1" x14ac:dyDescent="0.2">
      <c r="A31" s="67"/>
      <c r="B31" s="67"/>
      <c r="C31" s="67"/>
      <c r="D31" s="67"/>
      <c r="E31" s="67"/>
      <c r="F31" s="67"/>
      <c r="G31" s="67"/>
      <c r="H31" s="67"/>
    </row>
    <row r="32" spans="1:8" ht="6.75" hidden="1" customHeight="1" x14ac:dyDescent="0.2">
      <c r="A32" s="67"/>
      <c r="B32" s="67"/>
      <c r="C32" s="67"/>
      <c r="D32" s="67"/>
      <c r="E32" s="67"/>
      <c r="F32" s="67"/>
      <c r="G32" s="67"/>
      <c r="H32" s="67"/>
    </row>
    <row r="33" spans="1:8" ht="15.75" customHeight="1" x14ac:dyDescent="0.2">
      <c r="A33" s="67"/>
      <c r="B33" s="67"/>
      <c r="C33" s="67"/>
      <c r="D33" s="67"/>
      <c r="E33" s="67"/>
      <c r="F33" s="67"/>
      <c r="G33" s="67"/>
      <c r="H33" s="67"/>
    </row>
    <row r="34" spans="1:8" x14ac:dyDescent="0.2">
      <c r="A34" s="67"/>
      <c r="B34" s="67"/>
      <c r="C34" s="67"/>
      <c r="D34" s="67"/>
      <c r="E34" s="67"/>
      <c r="F34" s="67"/>
      <c r="G34" s="67"/>
      <c r="H34" s="67"/>
    </row>
    <row r="35" spans="1:8" ht="0.75" customHeight="1" x14ac:dyDescent="0.2">
      <c r="A35" s="67"/>
      <c r="B35" s="67"/>
      <c r="C35" s="67"/>
      <c r="D35" s="67"/>
      <c r="E35" s="67"/>
      <c r="F35" s="67"/>
      <c r="G35" s="67"/>
      <c r="H35" s="67"/>
    </row>
    <row r="36" spans="1:8" ht="6.75" customHeight="1" x14ac:dyDescent="0.2">
      <c r="A36" s="67"/>
      <c r="B36" s="67"/>
      <c r="C36" s="67"/>
      <c r="D36" s="67"/>
      <c r="E36" s="67"/>
      <c r="F36" s="67"/>
      <c r="G36" s="67"/>
      <c r="H36" s="67"/>
    </row>
    <row r="37" spans="1:8" ht="13.5" customHeight="1" x14ac:dyDescent="0.2">
      <c r="A37" s="67"/>
      <c r="B37" s="67"/>
      <c r="C37" s="67"/>
      <c r="D37" s="67"/>
      <c r="E37" s="67"/>
      <c r="F37" s="67"/>
      <c r="G37" s="67"/>
      <c r="H37" s="67"/>
    </row>
    <row r="38" spans="1:8" x14ac:dyDescent="0.2">
      <c r="A38" s="67"/>
      <c r="B38" s="67"/>
      <c r="C38" s="67"/>
      <c r="D38" s="67"/>
      <c r="E38" s="67"/>
      <c r="F38" s="67"/>
      <c r="G38" s="67"/>
      <c r="H38" s="67"/>
    </row>
    <row r="39" spans="1:8" x14ac:dyDescent="0.2">
      <c r="A39" s="67"/>
      <c r="B39" s="67"/>
      <c r="C39" s="67"/>
      <c r="D39" s="67"/>
      <c r="E39" s="67"/>
      <c r="F39" s="67"/>
      <c r="G39" s="67"/>
      <c r="H39" s="67"/>
    </row>
    <row r="40" spans="1:8" ht="14.25" customHeight="1" x14ac:dyDescent="0.2">
      <c r="A40" s="67"/>
      <c r="B40" s="67"/>
      <c r="C40" s="67"/>
      <c r="D40" s="67"/>
      <c r="E40" s="67"/>
      <c r="F40" s="67"/>
      <c r="G40" s="67"/>
      <c r="H40" s="67"/>
    </row>
    <row r="41" spans="1:8" ht="19.5" customHeight="1" x14ac:dyDescent="0.2">
      <c r="A41" s="67"/>
      <c r="B41" s="67"/>
      <c r="C41" s="67"/>
      <c r="D41" s="67"/>
      <c r="E41" s="67"/>
      <c r="F41" s="67"/>
      <c r="G41" s="67"/>
      <c r="H41" s="67"/>
    </row>
    <row r="42" spans="1:8" ht="1.5" hidden="1" customHeight="1" x14ac:dyDescent="0.2">
      <c r="A42" s="67"/>
      <c r="B42" s="67"/>
      <c r="C42" s="67"/>
      <c r="D42" s="67"/>
      <c r="E42" s="67"/>
      <c r="F42" s="67"/>
      <c r="G42" s="67"/>
      <c r="H42" s="67"/>
    </row>
    <row r="43" spans="1:8" ht="1.5" hidden="1" customHeight="1" x14ac:dyDescent="0.2">
      <c r="A43" s="67"/>
      <c r="B43" s="67"/>
      <c r="C43" s="67"/>
      <c r="D43" s="67"/>
      <c r="E43" s="67"/>
      <c r="F43" s="67"/>
      <c r="G43" s="67"/>
      <c r="H43" s="67"/>
    </row>
    <row r="44" spans="1:8" ht="12" hidden="1" customHeight="1" x14ac:dyDescent="0.2">
      <c r="A44" s="67"/>
      <c r="B44" s="67"/>
      <c r="C44" s="67"/>
      <c r="D44" s="67"/>
      <c r="E44" s="67"/>
      <c r="F44" s="67"/>
      <c r="G44" s="67"/>
      <c r="H44" s="67"/>
    </row>
    <row r="45" spans="1:8" ht="7.5" hidden="1" customHeight="1" x14ac:dyDescent="0.2">
      <c r="A45" s="67"/>
      <c r="B45" s="67"/>
      <c r="C45" s="67"/>
      <c r="D45" s="67"/>
      <c r="E45" s="67"/>
      <c r="F45" s="67"/>
      <c r="G45" s="67"/>
      <c r="H45" s="67"/>
    </row>
    <row r="46" spans="1:8" ht="75.75" customHeight="1" x14ac:dyDescent="0.2">
      <c r="A46" s="67"/>
      <c r="B46" s="67"/>
      <c r="C46" s="67"/>
      <c r="D46" s="67"/>
      <c r="E46" s="67"/>
      <c r="F46" s="67"/>
      <c r="G46" s="67"/>
      <c r="H46" s="67"/>
    </row>
  </sheetData>
  <mergeCells count="7">
    <mergeCell ref="A30:H46"/>
    <mergeCell ref="A2:H2"/>
    <mergeCell ref="A3:A4"/>
    <mergeCell ref="B3:B4"/>
    <mergeCell ref="C3:C4"/>
    <mergeCell ref="D3:D4"/>
    <mergeCell ref="E3:H3"/>
  </mergeCells>
  <pageMargins left="0.25" right="0.25" top="0.75" bottom="0.75" header="0.3" footer="0.3"/>
  <pageSetup paperSize="9" scale="86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раздел 1</vt:lpstr>
      <vt:lpstr>раздел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2022-01-31T10:51:46Z</dcterms:modified>
</cp:coreProperties>
</file>